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-120" yWindow="-120" windowWidth="24240" windowHeight="13740"/>
  </bookViews>
  <sheets>
    <sheet name="Pagina1" sheetId="8" r:id="rId1"/>
    <sheet name="Statistica" sheetId="7" r:id="rId2"/>
    <sheet name="AN I" sheetId="2" r:id="rId3"/>
    <sheet name="AN II" sheetId="18" r:id="rId4"/>
    <sheet name="AN III" sheetId="19" r:id="rId5"/>
    <sheet name="AN IV" sheetId="20" r:id="rId6"/>
    <sheet name="Licenta" sheetId="15" r:id="rId7"/>
    <sheet name="Competențe" sheetId="17" r:id="rId8"/>
    <sheet name="Nomenclatoare" sheetId="16" r:id="rId9"/>
  </sheets>
  <externalReferences>
    <externalReference r:id="rId10"/>
  </externalReferences>
  <definedNames>
    <definedName name="ciclul_de_studii">Nomenclatoare!$F$2:$F$5</definedName>
    <definedName name="Coordonator">Nomenclatoare!$J$2:$J$55</definedName>
    <definedName name="Decan">Nomenclatoare!$C$2:$C$7</definedName>
    <definedName name="Departament">Nomenclatoare!$D$2:$D$17</definedName>
    <definedName name="Director">Nomenclatoare!$E$2:$E$19</definedName>
    <definedName name="Domeniul">Nomenclatoare!$H$2:$H$31</definedName>
    <definedName name="Facultatea">Nomenclatoare!$A$2:$A$7</definedName>
    <definedName name="FACULTATEA_DE_INGINERIE">Nomenclatoare!$D$2:$D$6</definedName>
    <definedName name="Forma">Nomenclatoare!$G$2:$G$7</definedName>
    <definedName name="_xlnm.Print_Area" localSheetId="2">'AN I'!$B$2:$T$75</definedName>
    <definedName name="_xlnm.Print_Area" localSheetId="3">'AN II'!$B$2:$T$75</definedName>
    <definedName name="_xlnm.Print_Area" localSheetId="4">'AN III'!$B$2:$T$75</definedName>
    <definedName name="_xlnm.Print_Area" localSheetId="5">'AN IV'!$B$2:$T$75</definedName>
    <definedName name="_xlnm.Print_Area" localSheetId="6">Licenta!$B$2:$Q$32</definedName>
    <definedName name="_xlnm.Print_Area" localSheetId="0">Pagina1!$A$1:$J$56</definedName>
    <definedName name="_xlnm.Print_Area" localSheetId="1">Statistica!$A$1:$M$59</definedName>
    <definedName name="Programul_de_studii">Nomenclatoare!$I$2:$I$51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7" l="1"/>
  <c r="P74" i="20"/>
  <c r="J73" i="20"/>
  <c r="E73" i="20"/>
  <c r="B73" i="20"/>
  <c r="K71" i="20"/>
  <c r="E71" i="20"/>
  <c r="B71" i="20"/>
  <c r="AU46" i="20"/>
  <c r="AT46" i="20"/>
  <c r="AS46" i="20"/>
  <c r="AR46" i="20"/>
  <c r="AQ46" i="20"/>
  <c r="AP46" i="20"/>
  <c r="AI46" i="20"/>
  <c r="BD43" i="20"/>
  <c r="BC43" i="20"/>
  <c r="BB43" i="20"/>
  <c r="AY43" i="20"/>
  <c r="AX43" i="20"/>
  <c r="AW43" i="20"/>
  <c r="AK43" i="20"/>
  <c r="AJ43" i="20"/>
  <c r="AV43" i="20" s="1"/>
  <c r="AE43" i="20"/>
  <c r="AC43" i="20"/>
  <c r="AA43" i="20"/>
  <c r="Z43" i="20"/>
  <c r="Y43" i="20"/>
  <c r="W43" i="20"/>
  <c r="V43" i="20"/>
  <c r="X43" i="20" s="1"/>
  <c r="Q43" i="20"/>
  <c r="R43" i="20" s="1"/>
  <c r="BD42" i="20"/>
  <c r="BC42" i="20"/>
  <c r="BB42" i="20"/>
  <c r="AY42" i="20"/>
  <c r="AX42" i="20"/>
  <c r="AW42" i="20"/>
  <c r="AV42" i="20"/>
  <c r="AM42" i="20"/>
  <c r="AK42" i="20"/>
  <c r="AJ42" i="20"/>
  <c r="AO42" i="20" s="1"/>
  <c r="AF42" i="20"/>
  <c r="AE42" i="20"/>
  <c r="AC42" i="20"/>
  <c r="AA42" i="20"/>
  <c r="Z42" i="20"/>
  <c r="Y42" i="20"/>
  <c r="W42" i="20"/>
  <c r="V42" i="20"/>
  <c r="X42" i="20" s="1"/>
  <c r="R42" i="20"/>
  <c r="S42" i="20" s="1"/>
  <c r="AH42" i="20" s="1"/>
  <c r="Q42" i="20"/>
  <c r="BD41" i="20"/>
  <c r="BC41" i="20"/>
  <c r="BB41" i="20"/>
  <c r="AY41" i="20"/>
  <c r="AX41" i="20"/>
  <c r="AW41" i="20"/>
  <c r="AV41" i="20"/>
  <c r="AK41" i="20"/>
  <c r="AJ41" i="20"/>
  <c r="AL41" i="20" s="1"/>
  <c r="AE41" i="20"/>
  <c r="AC41" i="20"/>
  <c r="AA41" i="20"/>
  <c r="Z41" i="20"/>
  <c r="Y41" i="20"/>
  <c r="W41" i="20"/>
  <c r="V41" i="20"/>
  <c r="Q41" i="20"/>
  <c r="AF41" i="20" s="1"/>
  <c r="BD40" i="20"/>
  <c r="BC40" i="20"/>
  <c r="BB40" i="20"/>
  <c r="AY40" i="20"/>
  <c r="AX40" i="20"/>
  <c r="AW40" i="20"/>
  <c r="AK40" i="20"/>
  <c r="AJ40" i="20"/>
  <c r="AV40" i="20" s="1"/>
  <c r="AE40" i="20"/>
  <c r="AC40" i="20"/>
  <c r="AA40" i="20"/>
  <c r="Z40" i="20"/>
  <c r="Y40" i="20"/>
  <c r="W40" i="20"/>
  <c r="V40" i="20"/>
  <c r="X40" i="20" s="1"/>
  <c r="Q40" i="20"/>
  <c r="AF40" i="20" s="1"/>
  <c r="BD39" i="20"/>
  <c r="BC39" i="20"/>
  <c r="BB39" i="20"/>
  <c r="AY39" i="20"/>
  <c r="AX39" i="20"/>
  <c r="AW39" i="20"/>
  <c r="AN39" i="20"/>
  <c r="AL39" i="20"/>
  <c r="AK39" i="20"/>
  <c r="AJ39" i="20"/>
  <c r="AV39" i="20" s="1"/>
  <c r="AF39" i="20"/>
  <c r="AE39" i="20"/>
  <c r="AC39" i="20"/>
  <c r="AA39" i="20"/>
  <c r="Z39" i="20"/>
  <c r="Y39" i="20"/>
  <c r="W39" i="20"/>
  <c r="V39" i="20"/>
  <c r="X39" i="20" s="1"/>
  <c r="Q39" i="20"/>
  <c r="R39" i="20" s="1"/>
  <c r="BD38" i="20"/>
  <c r="BC38" i="20"/>
  <c r="BB38" i="20"/>
  <c r="AY38" i="20"/>
  <c r="AX38" i="20"/>
  <c r="AW38" i="20"/>
  <c r="AV38" i="20"/>
  <c r="AO38" i="20"/>
  <c r="AM38" i="20"/>
  <c r="AL38" i="20"/>
  <c r="AK38" i="20"/>
  <c r="AJ38" i="20"/>
  <c r="AN38" i="20" s="1"/>
  <c r="AE38" i="20"/>
  <c r="AC38" i="20"/>
  <c r="AA38" i="20"/>
  <c r="Z38" i="20"/>
  <c r="Y38" i="20"/>
  <c r="W38" i="20"/>
  <c r="V38" i="20"/>
  <c r="Q38" i="20"/>
  <c r="R38" i="20" s="1"/>
  <c r="BD37" i="20"/>
  <c r="BC37" i="20"/>
  <c r="BB37" i="20"/>
  <c r="AY37" i="20"/>
  <c r="AX37" i="20"/>
  <c r="AW37" i="20"/>
  <c r="AK37" i="20"/>
  <c r="AJ37" i="20"/>
  <c r="AV37" i="20" s="1"/>
  <c r="AE37" i="20"/>
  <c r="AC37" i="20"/>
  <c r="AA37" i="20"/>
  <c r="Z37" i="20"/>
  <c r="Y37" i="20"/>
  <c r="W37" i="20"/>
  <c r="V37" i="20"/>
  <c r="Q37" i="20"/>
  <c r="AF37" i="20" s="1"/>
  <c r="BD36" i="20"/>
  <c r="BC36" i="20"/>
  <c r="BB36" i="20"/>
  <c r="AY36" i="20"/>
  <c r="AX36" i="20"/>
  <c r="AW36" i="20"/>
  <c r="AK36" i="20"/>
  <c r="AJ36" i="20"/>
  <c r="AV36" i="20" s="1"/>
  <c r="AE36" i="20"/>
  <c r="AC36" i="20"/>
  <c r="AA36" i="20"/>
  <c r="Z36" i="20"/>
  <c r="Y36" i="20"/>
  <c r="W36" i="20"/>
  <c r="V36" i="20"/>
  <c r="X36" i="20" s="1"/>
  <c r="Q36" i="20"/>
  <c r="R36" i="20" s="1"/>
  <c r="BD35" i="20"/>
  <c r="BC35" i="20"/>
  <c r="BB35" i="20"/>
  <c r="AY35" i="20"/>
  <c r="AX35" i="20"/>
  <c r="AW35" i="20"/>
  <c r="AV35" i="20"/>
  <c r="AO35" i="20"/>
  <c r="AK35" i="20"/>
  <c r="AJ35" i="20"/>
  <c r="AN35" i="20" s="1"/>
  <c r="AF35" i="20"/>
  <c r="AE35" i="20"/>
  <c r="AC35" i="20"/>
  <c r="AA35" i="20"/>
  <c r="Z35" i="20"/>
  <c r="Y35" i="20"/>
  <c r="W35" i="20"/>
  <c r="X35" i="20" s="1"/>
  <c r="V35" i="20"/>
  <c r="R35" i="20"/>
  <c r="S35" i="20" s="1"/>
  <c r="AH35" i="20" s="1"/>
  <c r="Q35" i="20"/>
  <c r="BD34" i="20"/>
  <c r="BC34" i="20"/>
  <c r="BB34" i="20"/>
  <c r="AY34" i="20"/>
  <c r="AX34" i="20"/>
  <c r="AW34" i="20"/>
  <c r="AL34" i="20"/>
  <c r="AK34" i="20"/>
  <c r="AJ34" i="20"/>
  <c r="AV34" i="20" s="1"/>
  <c r="AE34" i="20"/>
  <c r="AC34" i="20"/>
  <c r="AA34" i="20"/>
  <c r="Z34" i="20"/>
  <c r="Y34" i="20"/>
  <c r="W34" i="20"/>
  <c r="V34" i="20"/>
  <c r="Q34" i="20"/>
  <c r="AF34" i="20" s="1"/>
  <c r="BD33" i="20"/>
  <c r="BC33" i="20"/>
  <c r="BB33" i="20"/>
  <c r="AY33" i="20"/>
  <c r="AX33" i="20"/>
  <c r="AW33" i="20"/>
  <c r="AV33" i="20"/>
  <c r="AK33" i="20"/>
  <c r="AJ33" i="20"/>
  <c r="AO33" i="20" s="1"/>
  <c r="AE33" i="20"/>
  <c r="AC33" i="20"/>
  <c r="AA33" i="20"/>
  <c r="Z33" i="20"/>
  <c r="Y33" i="20"/>
  <c r="W33" i="20"/>
  <c r="V33" i="20"/>
  <c r="Q33" i="20"/>
  <c r="AF33" i="20" s="1"/>
  <c r="BD32" i="20"/>
  <c r="BC32" i="20"/>
  <c r="BB32" i="20"/>
  <c r="AY32" i="20"/>
  <c r="AX32" i="20"/>
  <c r="AW32" i="20"/>
  <c r="AN32" i="20"/>
  <c r="AM32" i="20"/>
  <c r="AK32" i="20"/>
  <c r="AJ32" i="20"/>
  <c r="AO32" i="20" s="1"/>
  <c r="AF32" i="20"/>
  <c r="AE32" i="20"/>
  <c r="AC32" i="20"/>
  <c r="AA32" i="20"/>
  <c r="Z32" i="20"/>
  <c r="Y32" i="20"/>
  <c r="W32" i="20"/>
  <c r="V32" i="20"/>
  <c r="X32" i="20" s="1"/>
  <c r="S32" i="20"/>
  <c r="AH32" i="20" s="1"/>
  <c r="R32" i="20"/>
  <c r="AG32" i="20" s="1"/>
  <c r="Q32" i="20"/>
  <c r="BD31" i="20"/>
  <c r="BD44" i="20" s="1"/>
  <c r="BC31" i="20"/>
  <c r="BB31" i="20"/>
  <c r="AY31" i="20"/>
  <c r="AY44" i="20" s="1"/>
  <c r="AX31" i="20"/>
  <c r="AX44" i="20" s="1"/>
  <c r="AW31" i="20"/>
  <c r="AO31" i="20"/>
  <c r="AK31" i="20"/>
  <c r="AK44" i="20" s="1"/>
  <c r="AJ31" i="20"/>
  <c r="AM31" i="20" s="1"/>
  <c r="AC31" i="20"/>
  <c r="AA31" i="20"/>
  <c r="Z31" i="20"/>
  <c r="Z44" i="20" s="1"/>
  <c r="Y31" i="20"/>
  <c r="Y44" i="20" s="1"/>
  <c r="W31" i="20"/>
  <c r="V31" i="20"/>
  <c r="Q31" i="20"/>
  <c r="AF31" i="20" s="1"/>
  <c r="P31" i="20"/>
  <c r="AE31" i="20" s="1"/>
  <c r="AE44" i="20" s="1"/>
  <c r="AJ30" i="20"/>
  <c r="AJ29" i="20"/>
  <c r="N28" i="20"/>
  <c r="M28" i="20"/>
  <c r="BD27" i="20"/>
  <c r="BC27" i="20"/>
  <c r="BB27" i="20"/>
  <c r="AY27" i="20"/>
  <c r="AX27" i="20"/>
  <c r="AW27" i="20"/>
  <c r="AV27" i="20"/>
  <c r="AO27" i="20"/>
  <c r="AK27" i="20"/>
  <c r="AJ27" i="20"/>
  <c r="AN27" i="20" s="1"/>
  <c r="AH27" i="20"/>
  <c r="AF27" i="20"/>
  <c r="AD27" i="20"/>
  <c r="AC27" i="20"/>
  <c r="AB27" i="20"/>
  <c r="AA27" i="20"/>
  <c r="Z27" i="20"/>
  <c r="Y27" i="20"/>
  <c r="X27" i="20"/>
  <c r="W27" i="20"/>
  <c r="V27" i="20"/>
  <c r="Q27" i="20"/>
  <c r="P27" i="20"/>
  <c r="R27" i="20" s="1"/>
  <c r="AG27" i="20" s="1"/>
  <c r="BD26" i="20"/>
  <c r="BC26" i="20"/>
  <c r="BB26" i="20"/>
  <c r="AY26" i="20"/>
  <c r="AX26" i="20"/>
  <c r="AW26" i="20"/>
  <c r="AK26" i="20"/>
  <c r="AJ26" i="20"/>
  <c r="AO26" i="20" s="1"/>
  <c r="AF26" i="20"/>
  <c r="AD26" i="20"/>
  <c r="AC26" i="20"/>
  <c r="AB26" i="20"/>
  <c r="AA26" i="20"/>
  <c r="Z26" i="20"/>
  <c r="Y26" i="20"/>
  <c r="X26" i="20"/>
  <c r="W26" i="20"/>
  <c r="V26" i="20"/>
  <c r="Q26" i="20"/>
  <c r="P26" i="20"/>
  <c r="R26" i="20" s="1"/>
  <c r="BD25" i="20"/>
  <c r="BC25" i="20"/>
  <c r="BB25" i="20"/>
  <c r="AY25" i="20"/>
  <c r="AX25" i="20"/>
  <c r="AW25" i="20"/>
  <c r="AK25" i="20"/>
  <c r="AJ25" i="20"/>
  <c r="AV25" i="20" s="1"/>
  <c r="AD25" i="20"/>
  <c r="AC25" i="20"/>
  <c r="AB25" i="20"/>
  <c r="AA25" i="20"/>
  <c r="Z25" i="20"/>
  <c r="Y25" i="20"/>
  <c r="X25" i="20"/>
  <c r="W25" i="20"/>
  <c r="V25" i="20"/>
  <c r="Q25" i="20"/>
  <c r="AF25" i="20" s="1"/>
  <c r="P25" i="20"/>
  <c r="AE25" i="20" s="1"/>
  <c r="BD24" i="20"/>
  <c r="BC24" i="20"/>
  <c r="BB24" i="20"/>
  <c r="AY24" i="20"/>
  <c r="AX24" i="20"/>
  <c r="AW24" i="20"/>
  <c r="AK24" i="20"/>
  <c r="AJ24" i="20"/>
  <c r="AV24" i="20" s="1"/>
  <c r="AD24" i="20"/>
  <c r="AC24" i="20"/>
  <c r="AB24" i="20"/>
  <c r="AA24" i="20"/>
  <c r="Z24" i="20"/>
  <c r="Y24" i="20"/>
  <c r="X24" i="20"/>
  <c r="W24" i="20"/>
  <c r="V24" i="20"/>
  <c r="Q24" i="20"/>
  <c r="AF24" i="20" s="1"/>
  <c r="P24" i="20"/>
  <c r="AE24" i="20" s="1"/>
  <c r="BD23" i="20"/>
  <c r="BC23" i="20"/>
  <c r="BB23" i="20"/>
  <c r="AY23" i="20"/>
  <c r="AX23" i="20"/>
  <c r="AW23" i="20"/>
  <c r="AK23" i="20"/>
  <c r="AJ23" i="20"/>
  <c r="AV23" i="20" s="1"/>
  <c r="AD23" i="20"/>
  <c r="AC23" i="20"/>
  <c r="AB23" i="20"/>
  <c r="AA23" i="20"/>
  <c r="Z23" i="20"/>
  <c r="Y23" i="20"/>
  <c r="X23" i="20"/>
  <c r="W23" i="20"/>
  <c r="V23" i="20"/>
  <c r="Q23" i="20"/>
  <c r="AF23" i="20" s="1"/>
  <c r="P23" i="20"/>
  <c r="BD22" i="20"/>
  <c r="BC22" i="20"/>
  <c r="BB22" i="20"/>
  <c r="AY22" i="20"/>
  <c r="AX22" i="20"/>
  <c r="AW22" i="20"/>
  <c r="AO22" i="20"/>
  <c r="AM22" i="20"/>
  <c r="AK22" i="20"/>
  <c r="AJ22" i="20"/>
  <c r="AV22" i="20" s="1"/>
  <c r="AF22" i="20"/>
  <c r="AD22" i="20"/>
  <c r="AC22" i="20"/>
  <c r="AB22" i="20"/>
  <c r="AA22" i="20"/>
  <c r="Z22" i="20"/>
  <c r="Y22" i="20"/>
  <c r="X22" i="20"/>
  <c r="W22" i="20"/>
  <c r="V22" i="20"/>
  <c r="Q22" i="20"/>
  <c r="P22" i="20"/>
  <c r="R22" i="20" s="1"/>
  <c r="BD21" i="20"/>
  <c r="BC21" i="20"/>
  <c r="BB21" i="20"/>
  <c r="AY21" i="20"/>
  <c r="AX21" i="20"/>
  <c r="AW21" i="20"/>
  <c r="AO21" i="20"/>
  <c r="AM21" i="20"/>
  <c r="AK21" i="20"/>
  <c r="AJ21" i="20"/>
  <c r="AN21" i="20" s="1"/>
  <c r="AD21" i="20"/>
  <c r="AC21" i="20"/>
  <c r="AB21" i="20"/>
  <c r="AA21" i="20"/>
  <c r="Z21" i="20"/>
  <c r="Y21" i="20"/>
  <c r="X21" i="20"/>
  <c r="W21" i="20"/>
  <c r="V21" i="20"/>
  <c r="Q21" i="20"/>
  <c r="AF21" i="20" s="1"/>
  <c r="P21" i="20"/>
  <c r="R21" i="20" s="1"/>
  <c r="S21" i="20" s="1"/>
  <c r="AH21" i="20" s="1"/>
  <c r="BD20" i="20"/>
  <c r="BC20" i="20"/>
  <c r="BB20" i="20"/>
  <c r="AY20" i="20"/>
  <c r="AX20" i="20"/>
  <c r="AW20" i="20"/>
  <c r="AK20" i="20"/>
  <c r="AJ20" i="20"/>
  <c r="AO20" i="20" s="1"/>
  <c r="AD20" i="20"/>
  <c r="AC20" i="20"/>
  <c r="AB20" i="20"/>
  <c r="AA20" i="20"/>
  <c r="Z20" i="20"/>
  <c r="Y20" i="20"/>
  <c r="X20" i="20"/>
  <c r="W20" i="20"/>
  <c r="V20" i="20"/>
  <c r="Q20" i="20"/>
  <c r="AF20" i="20" s="1"/>
  <c r="P20" i="20"/>
  <c r="AE20" i="20" s="1"/>
  <c r="BD19" i="20"/>
  <c r="BC19" i="20"/>
  <c r="BB19" i="20"/>
  <c r="AY19" i="20"/>
  <c r="AX19" i="20"/>
  <c r="AW19" i="20"/>
  <c r="AV19" i="20"/>
  <c r="AK19" i="20"/>
  <c r="AJ19" i="20"/>
  <c r="AM19" i="20" s="1"/>
  <c r="AD19" i="20"/>
  <c r="AC19" i="20"/>
  <c r="AB19" i="20"/>
  <c r="AA19" i="20"/>
  <c r="Z19" i="20"/>
  <c r="Y19" i="20"/>
  <c r="X19" i="20"/>
  <c r="W19" i="20"/>
  <c r="V19" i="20"/>
  <c r="Q19" i="20"/>
  <c r="AF19" i="20" s="1"/>
  <c r="P19" i="20"/>
  <c r="BD18" i="20"/>
  <c r="BC18" i="20"/>
  <c r="BB18" i="20"/>
  <c r="AY18" i="20"/>
  <c r="AX18" i="20"/>
  <c r="AW18" i="20"/>
  <c r="AV18" i="20"/>
  <c r="AO18" i="20"/>
  <c r="AL18" i="20"/>
  <c r="AK18" i="20"/>
  <c r="AJ18" i="20"/>
  <c r="AN18" i="20" s="1"/>
  <c r="AD18" i="20"/>
  <c r="AC18" i="20"/>
  <c r="AB18" i="20"/>
  <c r="AA18" i="20"/>
  <c r="Z18" i="20"/>
  <c r="Y18" i="20"/>
  <c r="X18" i="20"/>
  <c r="W18" i="20"/>
  <c r="V18" i="20"/>
  <c r="Q18" i="20"/>
  <c r="AF18" i="20" s="1"/>
  <c r="P18" i="20"/>
  <c r="BD17" i="20"/>
  <c r="BC17" i="20"/>
  <c r="BB17" i="20"/>
  <c r="AY17" i="20"/>
  <c r="AX17" i="20"/>
  <c r="AW17" i="20"/>
  <c r="AL17" i="20"/>
  <c r="AK17" i="20"/>
  <c r="AJ17" i="20"/>
  <c r="AV17" i="20" s="1"/>
  <c r="AD17" i="20"/>
  <c r="AC17" i="20"/>
  <c r="AB17" i="20"/>
  <c r="AA17" i="20"/>
  <c r="Z17" i="20"/>
  <c r="Y17" i="20"/>
  <c r="X17" i="20"/>
  <c r="W17" i="20"/>
  <c r="V17" i="20"/>
  <c r="R17" i="20"/>
  <c r="AG17" i="20" s="1"/>
  <c r="Q17" i="20"/>
  <c r="AF17" i="20" s="1"/>
  <c r="P17" i="20"/>
  <c r="AE17" i="20" s="1"/>
  <c r="BD16" i="20"/>
  <c r="BC16" i="20"/>
  <c r="BB16" i="20"/>
  <c r="AY16" i="20"/>
  <c r="AX16" i="20"/>
  <c r="AW16" i="20"/>
  <c r="AK16" i="20"/>
  <c r="AJ16" i="20"/>
  <c r="AV16" i="20" s="1"/>
  <c r="AD16" i="20"/>
  <c r="AC16" i="20"/>
  <c r="AB16" i="20"/>
  <c r="AA16" i="20"/>
  <c r="Z16" i="20"/>
  <c r="Y16" i="20"/>
  <c r="X16" i="20"/>
  <c r="W16" i="20"/>
  <c r="V16" i="20"/>
  <c r="Q16" i="20"/>
  <c r="AF16" i="20" s="1"/>
  <c r="P16" i="20"/>
  <c r="AE16" i="20" s="1"/>
  <c r="BD15" i="20"/>
  <c r="BC15" i="20"/>
  <c r="BB15" i="20"/>
  <c r="AY15" i="20"/>
  <c r="AX15" i="20"/>
  <c r="AW15" i="20"/>
  <c r="AK15" i="20"/>
  <c r="AJ15" i="20"/>
  <c r="AV15" i="20" s="1"/>
  <c r="AE15" i="20"/>
  <c r="AD15" i="20"/>
  <c r="AC15" i="20"/>
  <c r="AB15" i="20"/>
  <c r="AA15" i="20"/>
  <c r="Z15" i="20"/>
  <c r="Y15" i="20"/>
  <c r="X15" i="20"/>
  <c r="W15" i="20"/>
  <c r="V15" i="20"/>
  <c r="Q15" i="20"/>
  <c r="AF15" i="20" s="1"/>
  <c r="P15" i="20"/>
  <c r="BD14" i="20"/>
  <c r="BD28" i="20" s="1"/>
  <c r="BC14" i="20"/>
  <c r="BB14" i="20"/>
  <c r="AY14" i="20"/>
  <c r="AX14" i="20"/>
  <c r="AX28" i="20" s="1"/>
  <c r="AO14" i="20"/>
  <c r="AK14" i="20"/>
  <c r="AJ14" i="20"/>
  <c r="AF14" i="20"/>
  <c r="AE14" i="20"/>
  <c r="AD14" i="20"/>
  <c r="AC14" i="20"/>
  <c r="AB14" i="20"/>
  <c r="AA14" i="20"/>
  <c r="Z14" i="20"/>
  <c r="Y14" i="20"/>
  <c r="W14" i="20"/>
  <c r="W28" i="20" s="1"/>
  <c r="V14" i="20"/>
  <c r="Q14" i="20"/>
  <c r="P14" i="20"/>
  <c r="B7" i="20"/>
  <c r="B6" i="20"/>
  <c r="P4" i="20"/>
  <c r="P74" i="19"/>
  <c r="J73" i="19"/>
  <c r="E73" i="19"/>
  <c r="B73" i="19"/>
  <c r="K71" i="19"/>
  <c r="E71" i="19"/>
  <c r="B71" i="19"/>
  <c r="AU46" i="19"/>
  <c r="AT46" i="19"/>
  <c r="AS46" i="19"/>
  <c r="AR46" i="19"/>
  <c r="AQ46" i="19"/>
  <c r="AP46" i="19"/>
  <c r="AI46" i="19"/>
  <c r="BD43" i="19"/>
  <c r="BC43" i="19"/>
  <c r="BB43" i="19"/>
  <c r="AY43" i="19"/>
  <c r="AX43" i="19"/>
  <c r="AW43" i="19"/>
  <c r="AK43" i="19"/>
  <c r="AJ43" i="19"/>
  <c r="AV43" i="19" s="1"/>
  <c r="AF43" i="19"/>
  <c r="AE43" i="19"/>
  <c r="AC43" i="19"/>
  <c r="AA43" i="19"/>
  <c r="Z43" i="19"/>
  <c r="Y43" i="19"/>
  <c r="W43" i="19"/>
  <c r="V43" i="19"/>
  <c r="X43" i="19" s="1"/>
  <c r="Q43" i="19"/>
  <c r="R43" i="19" s="1"/>
  <c r="BD42" i="19"/>
  <c r="BC42" i="19"/>
  <c r="BB42" i="19"/>
  <c r="AY42" i="19"/>
  <c r="AX42" i="19"/>
  <c r="AW42" i="19"/>
  <c r="AM42" i="19"/>
  <c r="AK42" i="19"/>
  <c r="AJ42" i="19"/>
  <c r="AE42" i="19"/>
  <c r="AC42" i="19"/>
  <c r="AA42" i="19"/>
  <c r="Z42" i="19"/>
  <c r="Y42" i="19"/>
  <c r="X42" i="19"/>
  <c r="W42" i="19"/>
  <c r="V42" i="19"/>
  <c r="Q42" i="19"/>
  <c r="BD41" i="19"/>
  <c r="BC41" i="19"/>
  <c r="BB41" i="19"/>
  <c r="AY41" i="19"/>
  <c r="AX41" i="19"/>
  <c r="AW41" i="19"/>
  <c r="AO41" i="19"/>
  <c r="AN41" i="19"/>
  <c r="AK41" i="19"/>
  <c r="AJ41" i="19"/>
  <c r="AF41" i="19"/>
  <c r="AE41" i="19"/>
  <c r="AC41" i="19"/>
  <c r="AA41" i="19"/>
  <c r="Z41" i="19"/>
  <c r="Y41" i="19"/>
  <c r="W41" i="19"/>
  <c r="V41" i="19"/>
  <c r="R41" i="19"/>
  <c r="AG41" i="19" s="1"/>
  <c r="Q41" i="19"/>
  <c r="BD40" i="19"/>
  <c r="BC40" i="19"/>
  <c r="BB40" i="19"/>
  <c r="AY40" i="19"/>
  <c r="AX40" i="19"/>
  <c r="AW40" i="19"/>
  <c r="AK40" i="19"/>
  <c r="AJ40" i="19"/>
  <c r="AV40" i="19" s="1"/>
  <c r="AE40" i="19"/>
  <c r="AC40" i="19"/>
  <c r="AA40" i="19"/>
  <c r="Z40" i="19"/>
  <c r="Y40" i="19"/>
  <c r="W40" i="19"/>
  <c r="V40" i="19"/>
  <c r="Q40" i="19"/>
  <c r="AF40" i="19" s="1"/>
  <c r="BD39" i="19"/>
  <c r="BC39" i="19"/>
  <c r="BB39" i="19"/>
  <c r="AY39" i="19"/>
  <c r="AX39" i="19"/>
  <c r="AW39" i="19"/>
  <c r="AK39" i="19"/>
  <c r="AJ39" i="19"/>
  <c r="AV39" i="19" s="1"/>
  <c r="AE39" i="19"/>
  <c r="AC39" i="19"/>
  <c r="AA39" i="19"/>
  <c r="Z39" i="19"/>
  <c r="Y39" i="19"/>
  <c r="W39" i="19"/>
  <c r="V39" i="19"/>
  <c r="Q39" i="19"/>
  <c r="BD38" i="19"/>
  <c r="BC38" i="19"/>
  <c r="BB38" i="19"/>
  <c r="AY38" i="19"/>
  <c r="AX38" i="19"/>
  <c r="AW38" i="19"/>
  <c r="AK38" i="19"/>
  <c r="AJ38" i="19"/>
  <c r="AE38" i="19"/>
  <c r="AC38" i="19"/>
  <c r="AA38" i="19"/>
  <c r="Z38" i="19"/>
  <c r="Y38" i="19"/>
  <c r="W38" i="19"/>
  <c r="X38" i="19" s="1"/>
  <c r="V38" i="19"/>
  <c r="Q38" i="19"/>
  <c r="AF38" i="19" s="1"/>
  <c r="BD37" i="19"/>
  <c r="BC37" i="19"/>
  <c r="BB37" i="19"/>
  <c r="AY37" i="19"/>
  <c r="AX37" i="19"/>
  <c r="AW37" i="19"/>
  <c r="AL37" i="19"/>
  <c r="AK37" i="19"/>
  <c r="AJ37" i="19"/>
  <c r="AV37" i="19" s="1"/>
  <c r="AE37" i="19"/>
  <c r="AC37" i="19"/>
  <c r="AA37" i="19"/>
  <c r="Z37" i="19"/>
  <c r="Y37" i="19"/>
  <c r="W37" i="19"/>
  <c r="V37" i="19"/>
  <c r="X37" i="19" s="1"/>
  <c r="Q37" i="19"/>
  <c r="AF37" i="19" s="1"/>
  <c r="BD36" i="19"/>
  <c r="BC36" i="19"/>
  <c r="BB36" i="19"/>
  <c r="AY36" i="19"/>
  <c r="AX36" i="19"/>
  <c r="AW36" i="19"/>
  <c r="AK36" i="19"/>
  <c r="AJ36" i="19"/>
  <c r="AV36" i="19" s="1"/>
  <c r="AE36" i="19"/>
  <c r="AC36" i="19"/>
  <c r="AA36" i="19"/>
  <c r="Z36" i="19"/>
  <c r="Y36" i="19"/>
  <c r="W36" i="19"/>
  <c r="V36" i="19"/>
  <c r="Q36" i="19"/>
  <c r="R36" i="19" s="1"/>
  <c r="BD35" i="19"/>
  <c r="BC35" i="19"/>
  <c r="BB35" i="19"/>
  <c r="AY35" i="19"/>
  <c r="AX35" i="19"/>
  <c r="AW35" i="19"/>
  <c r="AK35" i="19"/>
  <c r="AJ35" i="19"/>
  <c r="AE35" i="19"/>
  <c r="AC35" i="19"/>
  <c r="AA35" i="19"/>
  <c r="Z35" i="19"/>
  <c r="Y35" i="19"/>
  <c r="W35" i="19"/>
  <c r="V35" i="19"/>
  <c r="X35" i="19" s="1"/>
  <c r="Q35" i="19"/>
  <c r="R35" i="19" s="1"/>
  <c r="BD34" i="19"/>
  <c r="BC34" i="19"/>
  <c r="BB34" i="19"/>
  <c r="AY34" i="19"/>
  <c r="AX34" i="19"/>
  <c r="AW34" i="19"/>
  <c r="AK34" i="19"/>
  <c r="AJ34" i="19"/>
  <c r="AV34" i="19" s="1"/>
  <c r="AE34" i="19"/>
  <c r="AC34" i="19"/>
  <c r="AA34" i="19"/>
  <c r="Z34" i="19"/>
  <c r="Y34" i="19"/>
  <c r="W34" i="19"/>
  <c r="V34" i="19"/>
  <c r="X34" i="19" s="1"/>
  <c r="R34" i="19"/>
  <c r="AG34" i="19" s="1"/>
  <c r="Q34" i="19"/>
  <c r="AF34" i="19" s="1"/>
  <c r="BD33" i="19"/>
  <c r="BC33" i="19"/>
  <c r="BB33" i="19"/>
  <c r="AY33" i="19"/>
  <c r="AX33" i="19"/>
  <c r="AW33" i="19"/>
  <c r="AK33" i="19"/>
  <c r="AJ33" i="19"/>
  <c r="AV33" i="19" s="1"/>
  <c r="AE33" i="19"/>
  <c r="AC33" i="19"/>
  <c r="AA33" i="19"/>
  <c r="Z33" i="19"/>
  <c r="Y33" i="19"/>
  <c r="W33" i="19"/>
  <c r="V33" i="19"/>
  <c r="Q33" i="19"/>
  <c r="R33" i="19" s="1"/>
  <c r="BD32" i="19"/>
  <c r="BC32" i="19"/>
  <c r="BB32" i="19"/>
  <c r="AY32" i="19"/>
  <c r="AX32" i="19"/>
  <c r="AW32" i="19"/>
  <c r="AK32" i="19"/>
  <c r="AJ32" i="19"/>
  <c r="AE32" i="19"/>
  <c r="AC32" i="19"/>
  <c r="AA32" i="19"/>
  <c r="Z32" i="19"/>
  <c r="Y32" i="19"/>
  <c r="W32" i="19"/>
  <c r="X32" i="19" s="1"/>
  <c r="V32" i="19"/>
  <c r="Q32" i="19"/>
  <c r="R32" i="19" s="1"/>
  <c r="BD31" i="19"/>
  <c r="BC31" i="19"/>
  <c r="BC44" i="19" s="1"/>
  <c r="BB31" i="19"/>
  <c r="AY31" i="19"/>
  <c r="AX31" i="19"/>
  <c r="AW31" i="19"/>
  <c r="AW44" i="19" s="1"/>
  <c r="AV31" i="19"/>
  <c r="AO31" i="19"/>
  <c r="AM31" i="19"/>
  <c r="AL31" i="19"/>
  <c r="AK31" i="19"/>
  <c r="AJ31" i="19"/>
  <c r="AC31" i="19"/>
  <c r="AA31" i="19"/>
  <c r="AA44" i="19" s="1"/>
  <c r="Z31" i="19"/>
  <c r="Y31" i="19"/>
  <c r="W31" i="19"/>
  <c r="V31" i="19"/>
  <c r="V44" i="19" s="1"/>
  <c r="Q31" i="19"/>
  <c r="AF31" i="19" s="1"/>
  <c r="P31" i="19"/>
  <c r="AE31" i="19" s="1"/>
  <c r="AJ30" i="19"/>
  <c r="AJ29" i="19"/>
  <c r="N28" i="19"/>
  <c r="M28" i="19"/>
  <c r="BD27" i="19"/>
  <c r="BC27" i="19"/>
  <c r="BB27" i="19"/>
  <c r="AY27" i="19"/>
  <c r="AX27" i="19"/>
  <c r="AW27" i="19"/>
  <c r="AK27" i="19"/>
  <c r="AJ27" i="19"/>
  <c r="AH27" i="19"/>
  <c r="AD27" i="19"/>
  <c r="AC27" i="19"/>
  <c r="AB27" i="19"/>
  <c r="AA27" i="19"/>
  <c r="Z27" i="19"/>
  <c r="Y27" i="19"/>
  <c r="X27" i="19"/>
  <c r="W27" i="19"/>
  <c r="V27" i="19"/>
  <c r="Q27" i="19"/>
  <c r="AF27" i="19" s="1"/>
  <c r="P27" i="19"/>
  <c r="R27" i="19" s="1"/>
  <c r="AG27" i="19" s="1"/>
  <c r="BD26" i="19"/>
  <c r="BC26" i="19"/>
  <c r="BB26" i="19"/>
  <c r="AY26" i="19"/>
  <c r="AX26" i="19"/>
  <c r="AW26" i="19"/>
  <c r="AV26" i="19"/>
  <c r="AO26" i="19"/>
  <c r="AL26" i="19"/>
  <c r="AK26" i="19"/>
  <c r="AJ26" i="19"/>
  <c r="AN26" i="19" s="1"/>
  <c r="AD26" i="19"/>
  <c r="AC26" i="19"/>
  <c r="AB26" i="19"/>
  <c r="AA26" i="19"/>
  <c r="Z26" i="19"/>
  <c r="Y26" i="19"/>
  <c r="X26" i="19"/>
  <c r="W26" i="19"/>
  <c r="V26" i="19"/>
  <c r="Q26" i="19"/>
  <c r="AF26" i="19" s="1"/>
  <c r="P26" i="19"/>
  <c r="BD25" i="19"/>
  <c r="BC25" i="19"/>
  <c r="BB25" i="19"/>
  <c r="AY25" i="19"/>
  <c r="AX25" i="19"/>
  <c r="AW25" i="19"/>
  <c r="AK25" i="19"/>
  <c r="AJ25" i="19"/>
  <c r="AM25" i="19" s="1"/>
  <c r="AD25" i="19"/>
  <c r="AC25" i="19"/>
  <c r="AB25" i="19"/>
  <c r="AA25" i="19"/>
  <c r="Z25" i="19"/>
  <c r="Y25" i="19"/>
  <c r="X25" i="19"/>
  <c r="W25" i="19"/>
  <c r="V25" i="19"/>
  <c r="Q25" i="19"/>
  <c r="AF25" i="19" s="1"/>
  <c r="P25" i="19"/>
  <c r="AE25" i="19" s="1"/>
  <c r="BD24" i="19"/>
  <c r="BC24" i="19"/>
  <c r="BB24" i="19"/>
  <c r="AY24" i="19"/>
  <c r="AX24" i="19"/>
  <c r="AW24" i="19"/>
  <c r="AK24" i="19"/>
  <c r="AJ24" i="19"/>
  <c r="AV24" i="19" s="1"/>
  <c r="AD24" i="19"/>
  <c r="AC24" i="19"/>
  <c r="AB24" i="19"/>
  <c r="AA24" i="19"/>
  <c r="Z24" i="19"/>
  <c r="Y24" i="19"/>
  <c r="X24" i="19"/>
  <c r="W24" i="19"/>
  <c r="V24" i="19"/>
  <c r="R24" i="19"/>
  <c r="Q24" i="19"/>
  <c r="AF24" i="19" s="1"/>
  <c r="P24" i="19"/>
  <c r="AE24" i="19" s="1"/>
  <c r="BD23" i="19"/>
  <c r="BC23" i="19"/>
  <c r="BB23" i="19"/>
  <c r="AY23" i="19"/>
  <c r="AX23" i="19"/>
  <c r="AW23" i="19"/>
  <c r="AK23" i="19"/>
  <c r="AJ23" i="19"/>
  <c r="AV23" i="19" s="1"/>
  <c r="AE23" i="19"/>
  <c r="AD23" i="19"/>
  <c r="AC23" i="19"/>
  <c r="AB23" i="19"/>
  <c r="AA23" i="19"/>
  <c r="Z23" i="19"/>
  <c r="Y23" i="19"/>
  <c r="X23" i="19"/>
  <c r="W23" i="19"/>
  <c r="V23" i="19"/>
  <c r="Q23" i="19"/>
  <c r="AF23" i="19" s="1"/>
  <c r="P23" i="19"/>
  <c r="BD22" i="19"/>
  <c r="BC22" i="19"/>
  <c r="BB22" i="19"/>
  <c r="AY22" i="19"/>
  <c r="AX22" i="19"/>
  <c r="AW22" i="19"/>
  <c r="AK22" i="19"/>
  <c r="AJ22" i="19"/>
  <c r="AF22" i="19"/>
  <c r="AD22" i="19"/>
  <c r="AC22" i="19"/>
  <c r="AB22" i="19"/>
  <c r="AA22" i="19"/>
  <c r="Z22" i="19"/>
  <c r="Y22" i="19"/>
  <c r="X22" i="19"/>
  <c r="W22" i="19"/>
  <c r="V22" i="19"/>
  <c r="Q22" i="19"/>
  <c r="P22" i="19"/>
  <c r="R22" i="19" s="1"/>
  <c r="BD21" i="19"/>
  <c r="BC21" i="19"/>
  <c r="BB21" i="19"/>
  <c r="AY21" i="19"/>
  <c r="AX21" i="19"/>
  <c r="AW21" i="19"/>
  <c r="AK21" i="19"/>
  <c r="AJ21" i="19"/>
  <c r="AN21" i="19" s="1"/>
  <c r="AF21" i="19"/>
  <c r="AD21" i="19"/>
  <c r="AC21" i="19"/>
  <c r="AB21" i="19"/>
  <c r="AA21" i="19"/>
  <c r="Z21" i="19"/>
  <c r="Y21" i="19"/>
  <c r="X21" i="19"/>
  <c r="W21" i="19"/>
  <c r="V21" i="19"/>
  <c r="Q21" i="19"/>
  <c r="P21" i="19"/>
  <c r="R21" i="19" s="1"/>
  <c r="BD20" i="19"/>
  <c r="BC20" i="19"/>
  <c r="BB20" i="19"/>
  <c r="AY20" i="19"/>
  <c r="AX20" i="19"/>
  <c r="AW20" i="19"/>
  <c r="AL20" i="19"/>
  <c r="AK20" i="19"/>
  <c r="AJ20" i="19"/>
  <c r="AO20" i="19" s="1"/>
  <c r="AD20" i="19"/>
  <c r="AC20" i="19"/>
  <c r="AB20" i="19"/>
  <c r="AA20" i="19"/>
  <c r="Z20" i="19"/>
  <c r="Y20" i="19"/>
  <c r="X20" i="19"/>
  <c r="W20" i="19"/>
  <c r="V20" i="19"/>
  <c r="R20" i="19"/>
  <c r="S20" i="19" s="1"/>
  <c r="AH20" i="19" s="1"/>
  <c r="Q20" i="19"/>
  <c r="AF20" i="19" s="1"/>
  <c r="P20" i="19"/>
  <c r="AE20" i="19" s="1"/>
  <c r="BD19" i="19"/>
  <c r="BC19" i="19"/>
  <c r="BB19" i="19"/>
  <c r="AY19" i="19"/>
  <c r="AX19" i="19"/>
  <c r="AW19" i="19"/>
  <c r="AN19" i="19"/>
  <c r="AK19" i="19"/>
  <c r="AJ19" i="19"/>
  <c r="AM19" i="19" s="1"/>
  <c r="AD19" i="19"/>
  <c r="AC19" i="19"/>
  <c r="AB19" i="19"/>
  <c r="AA19" i="19"/>
  <c r="Z19" i="19"/>
  <c r="Y19" i="19"/>
  <c r="X19" i="19"/>
  <c r="W19" i="19"/>
  <c r="V19" i="19"/>
  <c r="Q19" i="19"/>
  <c r="AF19" i="19" s="1"/>
  <c r="P19" i="19"/>
  <c r="BD18" i="19"/>
  <c r="BC18" i="19"/>
  <c r="BB18" i="19"/>
  <c r="AY18" i="19"/>
  <c r="AX18" i="19"/>
  <c r="AW18" i="19"/>
  <c r="AV18" i="19"/>
  <c r="AO18" i="19"/>
  <c r="AL18" i="19"/>
  <c r="AK18" i="19"/>
  <c r="AJ18" i="19"/>
  <c r="AN18" i="19" s="1"/>
  <c r="AD18" i="19"/>
  <c r="AC18" i="19"/>
  <c r="AB18" i="19"/>
  <c r="AA18" i="19"/>
  <c r="Z18" i="19"/>
  <c r="Y18" i="19"/>
  <c r="X18" i="19"/>
  <c r="W18" i="19"/>
  <c r="V18" i="19"/>
  <c r="Q18" i="19"/>
  <c r="AF18" i="19" s="1"/>
  <c r="P18" i="19"/>
  <c r="BD17" i="19"/>
  <c r="BC17" i="19"/>
  <c r="BB17" i="19"/>
  <c r="AY17" i="19"/>
  <c r="AX17" i="19"/>
  <c r="AW17" i="19"/>
  <c r="AK17" i="19"/>
  <c r="AJ17" i="19"/>
  <c r="AM17" i="19" s="1"/>
  <c r="AD17" i="19"/>
  <c r="AC17" i="19"/>
  <c r="AB17" i="19"/>
  <c r="AA17" i="19"/>
  <c r="Z17" i="19"/>
  <c r="Y17" i="19"/>
  <c r="X17" i="19"/>
  <c r="W17" i="19"/>
  <c r="V17" i="19"/>
  <c r="Q17" i="19"/>
  <c r="AF17" i="19" s="1"/>
  <c r="P17" i="19"/>
  <c r="AE17" i="19" s="1"/>
  <c r="BD16" i="19"/>
  <c r="BC16" i="19"/>
  <c r="BB16" i="19"/>
  <c r="AY16" i="19"/>
  <c r="AX16" i="19"/>
  <c r="AW16" i="19"/>
  <c r="AK16" i="19"/>
  <c r="AJ16" i="19"/>
  <c r="AD16" i="19"/>
  <c r="AC16" i="19"/>
  <c r="AB16" i="19"/>
  <c r="AA16" i="19"/>
  <c r="Z16" i="19"/>
  <c r="Y16" i="19"/>
  <c r="X16" i="19"/>
  <c r="W16" i="19"/>
  <c r="V16" i="19"/>
  <c r="Q16" i="19"/>
  <c r="AF16" i="19" s="1"/>
  <c r="P16" i="19"/>
  <c r="BD15" i="19"/>
  <c r="BC15" i="19"/>
  <c r="BB15" i="19"/>
  <c r="AY15" i="19"/>
  <c r="AX15" i="19"/>
  <c r="AW15" i="19"/>
  <c r="AM15" i="19"/>
  <c r="AK15" i="19"/>
  <c r="AJ15" i="19"/>
  <c r="AV15" i="19" s="1"/>
  <c r="AD15" i="19"/>
  <c r="AC15" i="19"/>
  <c r="AB15" i="19"/>
  <c r="AA15" i="19"/>
  <c r="Z15" i="19"/>
  <c r="Y15" i="19"/>
  <c r="X15" i="19"/>
  <c r="W15" i="19"/>
  <c r="V15" i="19"/>
  <c r="Q15" i="19"/>
  <c r="AF15" i="19" s="1"/>
  <c r="P15" i="19"/>
  <c r="BD14" i="19"/>
  <c r="BC14" i="19"/>
  <c r="BB14" i="19"/>
  <c r="AY14" i="19"/>
  <c r="AX14" i="19"/>
  <c r="AV14" i="19"/>
  <c r="AK14" i="19"/>
  <c r="AJ14" i="19"/>
  <c r="AD14" i="19"/>
  <c r="AC14" i="19"/>
  <c r="AB14" i="19"/>
  <c r="AA14" i="19"/>
  <c r="Z14" i="19"/>
  <c r="K28" i="19" s="1"/>
  <c r="Y14" i="19"/>
  <c r="W14" i="19"/>
  <c r="V14" i="19"/>
  <c r="Q14" i="19"/>
  <c r="AF14" i="19" s="1"/>
  <c r="P14" i="19"/>
  <c r="AE14" i="19" s="1"/>
  <c r="B7" i="19"/>
  <c r="B6" i="19"/>
  <c r="P4" i="19"/>
  <c r="P74" i="18"/>
  <c r="J73" i="18"/>
  <c r="E73" i="18"/>
  <c r="B73" i="18"/>
  <c r="K71" i="18"/>
  <c r="E71" i="18"/>
  <c r="B71" i="18"/>
  <c r="AU46" i="18"/>
  <c r="AT46" i="18"/>
  <c r="AS46" i="18"/>
  <c r="AR46" i="18"/>
  <c r="AQ46" i="18"/>
  <c r="AP46" i="18"/>
  <c r="AI46" i="18"/>
  <c r="BD43" i="18"/>
  <c r="BC43" i="18"/>
  <c r="BB43" i="18"/>
  <c r="AY43" i="18"/>
  <c r="AX43" i="18"/>
  <c r="AW43" i="18"/>
  <c r="AL43" i="18"/>
  <c r="AK43" i="18"/>
  <c r="AJ43" i="18"/>
  <c r="AV43" i="18" s="1"/>
  <c r="AE43" i="18"/>
  <c r="AC43" i="18"/>
  <c r="AA43" i="18"/>
  <c r="Z43" i="18"/>
  <c r="Y43" i="18"/>
  <c r="W43" i="18"/>
  <c r="X43" i="18" s="1"/>
  <c r="V43" i="18"/>
  <c r="Q43" i="18"/>
  <c r="R43" i="18" s="1"/>
  <c r="BD42" i="18"/>
  <c r="BC42" i="18"/>
  <c r="BB42" i="18"/>
  <c r="AY42" i="18"/>
  <c r="AX42" i="18"/>
  <c r="AW42" i="18"/>
  <c r="AM42" i="18"/>
  <c r="AK42" i="18"/>
  <c r="AJ42" i="18"/>
  <c r="AG42" i="18"/>
  <c r="AE42" i="18"/>
  <c r="AC42" i="18"/>
  <c r="AA42" i="18"/>
  <c r="Z42" i="18"/>
  <c r="Y42" i="18"/>
  <c r="W42" i="18"/>
  <c r="V42" i="18"/>
  <c r="X42" i="18" s="1"/>
  <c r="Q42" i="18"/>
  <c r="R42" i="18" s="1"/>
  <c r="S42" i="18" s="1"/>
  <c r="AH42" i="18" s="1"/>
  <c r="BD41" i="18"/>
  <c r="BC41" i="18"/>
  <c r="BB41" i="18"/>
  <c r="AY41" i="18"/>
  <c r="AX41" i="18"/>
  <c r="AW41" i="18"/>
  <c r="AN41" i="18"/>
  <c r="AM41" i="18"/>
  <c r="AK41" i="18"/>
  <c r="AJ41" i="18"/>
  <c r="AF41" i="18"/>
  <c r="AE41" i="18"/>
  <c r="AC41" i="18"/>
  <c r="AA41" i="18"/>
  <c r="Z41" i="18"/>
  <c r="Y41" i="18"/>
  <c r="W41" i="18"/>
  <c r="V41" i="18"/>
  <c r="X41" i="18" s="1"/>
  <c r="R41" i="18"/>
  <c r="AG41" i="18" s="1"/>
  <c r="Q41" i="18"/>
  <c r="BD40" i="18"/>
  <c r="BC40" i="18"/>
  <c r="BB40" i="18"/>
  <c r="AY40" i="18"/>
  <c r="AX40" i="18"/>
  <c r="AW40" i="18"/>
  <c r="AK40" i="18"/>
  <c r="AJ40" i="18"/>
  <c r="AV40" i="18" s="1"/>
  <c r="AE40" i="18"/>
  <c r="AC40" i="18"/>
  <c r="AA40" i="18"/>
  <c r="Z40" i="18"/>
  <c r="Y40" i="18"/>
  <c r="X40" i="18"/>
  <c r="W40" i="18"/>
  <c r="V40" i="18"/>
  <c r="Q40" i="18"/>
  <c r="AF40" i="18" s="1"/>
  <c r="BD39" i="18"/>
  <c r="BC39" i="18"/>
  <c r="BB39" i="18"/>
  <c r="AY39" i="18"/>
  <c r="AX39" i="18"/>
  <c r="AW39" i="18"/>
  <c r="AV39" i="18"/>
  <c r="AO39" i="18"/>
  <c r="AK39" i="18"/>
  <c r="AJ39" i="18"/>
  <c r="AE39" i="18"/>
  <c r="AC39" i="18"/>
  <c r="AA39" i="18"/>
  <c r="Z39" i="18"/>
  <c r="Y39" i="18"/>
  <c r="W39" i="18"/>
  <c r="V39" i="18"/>
  <c r="Q39" i="18"/>
  <c r="R39" i="18" s="1"/>
  <c r="BD38" i="18"/>
  <c r="BC38" i="18"/>
  <c r="BB38" i="18"/>
  <c r="AY38" i="18"/>
  <c r="AX38" i="18"/>
  <c r="AW38" i="18"/>
  <c r="AK38" i="18"/>
  <c r="AJ38" i="18"/>
  <c r="AE38" i="18"/>
  <c r="AC38" i="18"/>
  <c r="AA38" i="18"/>
  <c r="Z38" i="18"/>
  <c r="Y38" i="18"/>
  <c r="W38" i="18"/>
  <c r="V38" i="18"/>
  <c r="X38" i="18" s="1"/>
  <c r="Q38" i="18"/>
  <c r="R38" i="18" s="1"/>
  <c r="BD37" i="18"/>
  <c r="BC37" i="18"/>
  <c r="BB37" i="18"/>
  <c r="AY37" i="18"/>
  <c r="AX37" i="18"/>
  <c r="AW37" i="18"/>
  <c r="AK37" i="18"/>
  <c r="AJ37" i="18"/>
  <c r="AV37" i="18" s="1"/>
  <c r="AE37" i="18"/>
  <c r="AC37" i="18"/>
  <c r="AA37" i="18"/>
  <c r="Z37" i="18"/>
  <c r="Y37" i="18"/>
  <c r="W37" i="18"/>
  <c r="V37" i="18"/>
  <c r="X37" i="18" s="1"/>
  <c r="Q37" i="18"/>
  <c r="AF37" i="18" s="1"/>
  <c r="BD36" i="18"/>
  <c r="BC36" i="18"/>
  <c r="BB36" i="18"/>
  <c r="AY36" i="18"/>
  <c r="AX36" i="18"/>
  <c r="AW36" i="18"/>
  <c r="AV36" i="18"/>
  <c r="AK36" i="18"/>
  <c r="AJ36" i="18"/>
  <c r="AO36" i="18" s="1"/>
  <c r="AG36" i="18"/>
  <c r="AF36" i="18"/>
  <c r="AE36" i="18"/>
  <c r="AC36" i="18"/>
  <c r="AA36" i="18"/>
  <c r="Z36" i="18"/>
  <c r="Y36" i="18"/>
  <c r="W36" i="18"/>
  <c r="V36" i="18"/>
  <c r="R36" i="18"/>
  <c r="S36" i="18" s="1"/>
  <c r="AH36" i="18" s="1"/>
  <c r="Q36" i="18"/>
  <c r="BD35" i="18"/>
  <c r="BC35" i="18"/>
  <c r="BB35" i="18"/>
  <c r="AY35" i="18"/>
  <c r="AX35" i="18"/>
  <c r="AW35" i="18"/>
  <c r="AK35" i="18"/>
  <c r="AJ35" i="18"/>
  <c r="AE35" i="18"/>
  <c r="AC35" i="18"/>
  <c r="AA35" i="18"/>
  <c r="Z35" i="18"/>
  <c r="Y35" i="18"/>
  <c r="W35" i="18"/>
  <c r="V35" i="18"/>
  <c r="Q35" i="18"/>
  <c r="R35" i="18" s="1"/>
  <c r="BD34" i="18"/>
  <c r="BC34" i="18"/>
  <c r="BB34" i="18"/>
  <c r="AY34" i="18"/>
  <c r="AX34" i="18"/>
  <c r="AW34" i="18"/>
  <c r="AM34" i="18"/>
  <c r="AL34" i="18"/>
  <c r="AK34" i="18"/>
  <c r="AJ34" i="18"/>
  <c r="AV34" i="18" s="1"/>
  <c r="AE34" i="18"/>
  <c r="AC34" i="18"/>
  <c r="AA34" i="18"/>
  <c r="Z34" i="18"/>
  <c r="Y34" i="18"/>
  <c r="W34" i="18"/>
  <c r="V34" i="18"/>
  <c r="Q34" i="18"/>
  <c r="AF34" i="18" s="1"/>
  <c r="BD33" i="18"/>
  <c r="BD44" i="18" s="1"/>
  <c r="BC33" i="18"/>
  <c r="BB33" i="18"/>
  <c r="AY33" i="18"/>
  <c r="AX33" i="18"/>
  <c r="AW33" i="18"/>
  <c r="AK33" i="18"/>
  <c r="AJ33" i="18"/>
  <c r="AV33" i="18" s="1"/>
  <c r="AE33" i="18"/>
  <c r="AC33" i="18"/>
  <c r="AA33" i="18"/>
  <c r="Z33" i="18"/>
  <c r="Y33" i="18"/>
  <c r="W33" i="18"/>
  <c r="V33" i="18"/>
  <c r="X33" i="18" s="1"/>
  <c r="Q33" i="18"/>
  <c r="R33" i="18" s="1"/>
  <c r="BD32" i="18"/>
  <c r="BC32" i="18"/>
  <c r="BB32" i="18"/>
  <c r="AY32" i="18"/>
  <c r="AX32" i="18"/>
  <c r="AW32" i="18"/>
  <c r="AV32" i="18"/>
  <c r="AM32" i="18"/>
  <c r="AK32" i="18"/>
  <c r="AJ32" i="18"/>
  <c r="AE32" i="18"/>
  <c r="AC32" i="18"/>
  <c r="AA32" i="18"/>
  <c r="Z32" i="18"/>
  <c r="Y32" i="18"/>
  <c r="W32" i="18"/>
  <c r="V32" i="18"/>
  <c r="X32" i="18" s="1"/>
  <c r="Q32" i="18"/>
  <c r="R32" i="18" s="1"/>
  <c r="BD31" i="18"/>
  <c r="BC31" i="18"/>
  <c r="BB31" i="18"/>
  <c r="BB44" i="18" s="1"/>
  <c r="AY31" i="18"/>
  <c r="AX31" i="18"/>
  <c r="AW31" i="18"/>
  <c r="AV31" i="18"/>
  <c r="AO31" i="18"/>
  <c r="AM31" i="18"/>
  <c r="AL31" i="18"/>
  <c r="AK31" i="18"/>
  <c r="AK44" i="18" s="1"/>
  <c r="AJ31" i="18"/>
  <c r="AN31" i="18" s="1"/>
  <c r="AC31" i="18"/>
  <c r="AA31" i="18"/>
  <c r="Z31" i="18"/>
  <c r="Z44" i="18" s="1"/>
  <c r="Y31" i="18"/>
  <c r="W31" i="18"/>
  <c r="V31" i="18"/>
  <c r="Q31" i="18"/>
  <c r="P31" i="18"/>
  <c r="AE31" i="18" s="1"/>
  <c r="AJ30" i="18"/>
  <c r="AJ29" i="18"/>
  <c r="N28" i="18"/>
  <c r="M28" i="18"/>
  <c r="BD27" i="18"/>
  <c r="BC27" i="18"/>
  <c r="BB27" i="18"/>
  <c r="AY27" i="18"/>
  <c r="AX27" i="18"/>
  <c r="AW27" i="18"/>
  <c r="AV27" i="18"/>
  <c r="AK27" i="18"/>
  <c r="AJ27" i="18"/>
  <c r="AH27" i="18"/>
  <c r="AE27" i="18"/>
  <c r="AD27" i="18"/>
  <c r="AC27" i="18"/>
  <c r="AB27" i="18"/>
  <c r="AA27" i="18"/>
  <c r="Z27" i="18"/>
  <c r="Y27" i="18"/>
  <c r="X27" i="18"/>
  <c r="W27" i="18"/>
  <c r="V27" i="18"/>
  <c r="Q27" i="18"/>
  <c r="R27" i="18" s="1"/>
  <c r="AG27" i="18" s="1"/>
  <c r="P27" i="18"/>
  <c r="BD26" i="18"/>
  <c r="BC26" i="18"/>
  <c r="BB26" i="18"/>
  <c r="AY26" i="18"/>
  <c r="AX26" i="18"/>
  <c r="AW26" i="18"/>
  <c r="AK26" i="18"/>
  <c r="AJ26" i="18"/>
  <c r="AO26" i="18" s="1"/>
  <c r="AF26" i="18"/>
  <c r="AD26" i="18"/>
  <c r="AC26" i="18"/>
  <c r="AB26" i="18"/>
  <c r="AA26" i="18"/>
  <c r="Z26" i="18"/>
  <c r="Y26" i="18"/>
  <c r="X26" i="18"/>
  <c r="W26" i="18"/>
  <c r="V26" i="18"/>
  <c r="Q26" i="18"/>
  <c r="P26" i="18"/>
  <c r="R26" i="18" s="1"/>
  <c r="BD25" i="18"/>
  <c r="BC25" i="18"/>
  <c r="BB25" i="18"/>
  <c r="AY25" i="18"/>
  <c r="AX25" i="18"/>
  <c r="AW25" i="18"/>
  <c r="AL25" i="18"/>
  <c r="AK25" i="18"/>
  <c r="AJ25" i="18"/>
  <c r="AD25" i="18"/>
  <c r="AC25" i="18"/>
  <c r="AB25" i="18"/>
  <c r="AA25" i="18"/>
  <c r="Z25" i="18"/>
  <c r="Y25" i="18"/>
  <c r="X25" i="18"/>
  <c r="W25" i="18"/>
  <c r="V25" i="18"/>
  <c r="Q25" i="18"/>
  <c r="AF25" i="18" s="1"/>
  <c r="P25" i="18"/>
  <c r="AE25" i="18" s="1"/>
  <c r="BD24" i="18"/>
  <c r="BC24" i="18"/>
  <c r="BB24" i="18"/>
  <c r="AY24" i="18"/>
  <c r="AX24" i="18"/>
  <c r="AW24" i="18"/>
  <c r="AK24" i="18"/>
  <c r="AJ24" i="18"/>
  <c r="AV24" i="18" s="1"/>
  <c r="AD24" i="18"/>
  <c r="AC24" i="18"/>
  <c r="AB24" i="18"/>
  <c r="AA24" i="18"/>
  <c r="Z24" i="18"/>
  <c r="Y24" i="18"/>
  <c r="X24" i="18"/>
  <c r="W24" i="18"/>
  <c r="V24" i="18"/>
  <c r="Q24" i="18"/>
  <c r="AF24" i="18" s="1"/>
  <c r="P24" i="18"/>
  <c r="AE24" i="18" s="1"/>
  <c r="BD23" i="18"/>
  <c r="BC23" i="18"/>
  <c r="BB23" i="18"/>
  <c r="AY23" i="18"/>
  <c r="AX23" i="18"/>
  <c r="AW23" i="18"/>
  <c r="AK23" i="18"/>
  <c r="AJ23" i="18"/>
  <c r="AV23" i="18" s="1"/>
  <c r="AD23" i="18"/>
  <c r="AC23" i="18"/>
  <c r="AB23" i="18"/>
  <c r="AA23" i="18"/>
  <c r="Z23" i="18"/>
  <c r="Y23" i="18"/>
  <c r="X23" i="18"/>
  <c r="W23" i="18"/>
  <c r="V23" i="18"/>
  <c r="Q23" i="18"/>
  <c r="AF23" i="18" s="1"/>
  <c r="P23" i="18"/>
  <c r="R23" i="18" s="1"/>
  <c r="BD22" i="18"/>
  <c r="BC22" i="18"/>
  <c r="BB22" i="18"/>
  <c r="AY22" i="18"/>
  <c r="AX22" i="18"/>
  <c r="AW22" i="18"/>
  <c r="AO22" i="18"/>
  <c r="AM22" i="18"/>
  <c r="AK22" i="18"/>
  <c r="AJ22" i="18"/>
  <c r="AE22" i="18"/>
  <c r="AD22" i="18"/>
  <c r="AC22" i="18"/>
  <c r="AB22" i="18"/>
  <c r="AA22" i="18"/>
  <c r="Z22" i="18"/>
  <c r="Y22" i="18"/>
  <c r="X22" i="18"/>
  <c r="W22" i="18"/>
  <c r="V22" i="18"/>
  <c r="Q22" i="18"/>
  <c r="AF22" i="18" s="1"/>
  <c r="P22" i="18"/>
  <c r="R22" i="18" s="1"/>
  <c r="BD21" i="18"/>
  <c r="BC21" i="18"/>
  <c r="BB21" i="18"/>
  <c r="AY21" i="18"/>
  <c r="AX21" i="18"/>
  <c r="AW21" i="18"/>
  <c r="AM21" i="18"/>
  <c r="AL21" i="18"/>
  <c r="AK21" i="18"/>
  <c r="AJ21" i="18"/>
  <c r="AV21" i="18" s="1"/>
  <c r="AF21" i="18"/>
  <c r="AE21" i="18"/>
  <c r="AD21" i="18"/>
  <c r="AC21" i="18"/>
  <c r="AB21" i="18"/>
  <c r="AA21" i="18"/>
  <c r="Z21" i="18"/>
  <c r="Y21" i="18"/>
  <c r="X21" i="18"/>
  <c r="W21" i="18"/>
  <c r="V21" i="18"/>
  <c r="Q21" i="18"/>
  <c r="P21" i="18"/>
  <c r="R21" i="18" s="1"/>
  <c r="BD20" i="18"/>
  <c r="BC20" i="18"/>
  <c r="BB20" i="18"/>
  <c r="AY20" i="18"/>
  <c r="AX20" i="18"/>
  <c r="AW20" i="18"/>
  <c r="AM20" i="18"/>
  <c r="AL20" i="18"/>
  <c r="AK20" i="18"/>
  <c r="AJ20" i="18"/>
  <c r="AO20" i="18" s="1"/>
  <c r="AF20" i="18"/>
  <c r="AD20" i="18"/>
  <c r="AC20" i="18"/>
  <c r="AB20" i="18"/>
  <c r="AA20" i="18"/>
  <c r="Z20" i="18"/>
  <c r="Y20" i="18"/>
  <c r="X20" i="18"/>
  <c r="W20" i="18"/>
  <c r="V20" i="18"/>
  <c r="Q20" i="18"/>
  <c r="P20" i="18"/>
  <c r="R20" i="18" s="1"/>
  <c r="BD19" i="18"/>
  <c r="BC19" i="18"/>
  <c r="BB19" i="18"/>
  <c r="AY19" i="18"/>
  <c r="AX19" i="18"/>
  <c r="AW19" i="18"/>
  <c r="AK19" i="18"/>
  <c r="AJ19" i="18"/>
  <c r="AM19" i="18" s="1"/>
  <c r="AD19" i="18"/>
  <c r="AC19" i="18"/>
  <c r="AB19" i="18"/>
  <c r="AA19" i="18"/>
  <c r="Z19" i="18"/>
  <c r="Y19" i="18"/>
  <c r="X19" i="18"/>
  <c r="W19" i="18"/>
  <c r="V19" i="18"/>
  <c r="Q19" i="18"/>
  <c r="P19" i="18"/>
  <c r="AE19" i="18" s="1"/>
  <c r="BD18" i="18"/>
  <c r="BC18" i="18"/>
  <c r="BB18" i="18"/>
  <c r="AY18" i="18"/>
  <c r="AX18" i="18"/>
  <c r="AW18" i="18"/>
  <c r="AK18" i="18"/>
  <c r="AJ18" i="18"/>
  <c r="AM18" i="18" s="1"/>
  <c r="AD18" i="18"/>
  <c r="AC18" i="18"/>
  <c r="AB18" i="18"/>
  <c r="AA18" i="18"/>
  <c r="Z18" i="18"/>
  <c r="Y18" i="18"/>
  <c r="X18" i="18"/>
  <c r="W18" i="18"/>
  <c r="V18" i="18"/>
  <c r="Q18" i="18"/>
  <c r="AF18" i="18" s="1"/>
  <c r="P18" i="18"/>
  <c r="R18" i="18" s="1"/>
  <c r="BD17" i="18"/>
  <c r="BC17" i="18"/>
  <c r="BB17" i="18"/>
  <c r="AY17" i="18"/>
  <c r="AX17" i="18"/>
  <c r="AW17" i="18"/>
  <c r="AM17" i="18"/>
  <c r="AK17" i="18"/>
  <c r="AJ17" i="18"/>
  <c r="AV17" i="18" s="1"/>
  <c r="AE17" i="18"/>
  <c r="AD17" i="18"/>
  <c r="AC17" i="18"/>
  <c r="AB17" i="18"/>
  <c r="AA17" i="18"/>
  <c r="Z17" i="18"/>
  <c r="Y17" i="18"/>
  <c r="X17" i="18"/>
  <c r="W17" i="18"/>
  <c r="V17" i="18"/>
  <c r="Q17" i="18"/>
  <c r="AF17" i="18" s="1"/>
  <c r="P17" i="18"/>
  <c r="R17" i="18" s="1"/>
  <c r="AG17" i="18" s="1"/>
  <c r="BD16" i="18"/>
  <c r="BC16" i="18"/>
  <c r="BB16" i="18"/>
  <c r="AY16" i="18"/>
  <c r="AX16" i="18"/>
  <c r="AW16" i="18"/>
  <c r="AK16" i="18"/>
  <c r="AJ16" i="18"/>
  <c r="AL16" i="18" s="1"/>
  <c r="AD16" i="18"/>
  <c r="AC16" i="18"/>
  <c r="AB16" i="18"/>
  <c r="AA16" i="18"/>
  <c r="Z16" i="18"/>
  <c r="Y16" i="18"/>
  <c r="X16" i="18"/>
  <c r="W16" i="18"/>
  <c r="V16" i="18"/>
  <c r="Q16" i="18"/>
  <c r="AF16" i="18" s="1"/>
  <c r="P16" i="18"/>
  <c r="AE16" i="18" s="1"/>
  <c r="BD15" i="18"/>
  <c r="BC15" i="18"/>
  <c r="BB15" i="18"/>
  <c r="AY15" i="18"/>
  <c r="AX15" i="18"/>
  <c r="AW15" i="18"/>
  <c r="AK15" i="18"/>
  <c r="AJ15" i="18"/>
  <c r="AV15" i="18" s="1"/>
  <c r="AF15" i="18"/>
  <c r="AD15" i="18"/>
  <c r="AC15" i="18"/>
  <c r="AB15" i="18"/>
  <c r="AA15" i="18"/>
  <c r="Z15" i="18"/>
  <c r="Y15" i="18"/>
  <c r="X15" i="18"/>
  <c r="W15" i="18"/>
  <c r="V15" i="18"/>
  <c r="Q15" i="18"/>
  <c r="P15" i="18"/>
  <c r="R15" i="18" s="1"/>
  <c r="BD14" i="18"/>
  <c r="BD28" i="18" s="1"/>
  <c r="BC14" i="18"/>
  <c r="BB14" i="18"/>
  <c r="AY14" i="18"/>
  <c r="AX14" i="18"/>
  <c r="AK14" i="18"/>
  <c r="AJ14" i="18"/>
  <c r="AJ28" i="18" s="1"/>
  <c r="AD14" i="18"/>
  <c r="AC14" i="18"/>
  <c r="AB14" i="18"/>
  <c r="AA14" i="18"/>
  <c r="Z14" i="18"/>
  <c r="Y14" i="18"/>
  <c r="J28" i="18" s="1"/>
  <c r="W14" i="18"/>
  <c r="W28" i="18" s="1"/>
  <c r="V14" i="18"/>
  <c r="Q14" i="18"/>
  <c r="AF14" i="18" s="1"/>
  <c r="P14" i="18"/>
  <c r="R14" i="18" s="1"/>
  <c r="B7" i="18"/>
  <c r="B6" i="18"/>
  <c r="P4" i="18"/>
  <c r="S37" i="2"/>
  <c r="R32" i="2"/>
  <c r="S32" i="2" s="1"/>
  <c r="R33" i="2"/>
  <c r="S33" i="2" s="1"/>
  <c r="R35" i="2"/>
  <c r="S35" i="2" s="1"/>
  <c r="R36" i="2"/>
  <c r="S36" i="2" s="1"/>
  <c r="R37" i="2"/>
  <c r="R39" i="2"/>
  <c r="S39" i="2" s="1"/>
  <c r="R40" i="2"/>
  <c r="S40" i="2" s="1"/>
  <c r="R41" i="2"/>
  <c r="S41" i="2" s="1"/>
  <c r="R43" i="2"/>
  <c r="S43" i="2" s="1"/>
  <c r="Q33" i="2"/>
  <c r="Q34" i="2"/>
  <c r="R34" i="2" s="1"/>
  <c r="S34" i="2" s="1"/>
  <c r="Q35" i="2"/>
  <c r="Q36" i="2"/>
  <c r="Q37" i="2"/>
  <c r="Q38" i="2"/>
  <c r="R38" i="2" s="1"/>
  <c r="S38" i="2" s="1"/>
  <c r="Q39" i="2"/>
  <c r="Q40" i="2"/>
  <c r="Q41" i="2"/>
  <c r="Q42" i="2"/>
  <c r="R42" i="2" s="1"/>
  <c r="S42" i="2" s="1"/>
  <c r="Q43" i="2"/>
  <c r="Q32" i="2"/>
  <c r="Q31" i="2"/>
  <c r="P31" i="2"/>
  <c r="AE16" i="2"/>
  <c r="AE18" i="2"/>
  <c r="AE19" i="2"/>
  <c r="AE20" i="2"/>
  <c r="AE22" i="2"/>
  <c r="AE23" i="2"/>
  <c r="AE24" i="2"/>
  <c r="AE26" i="2"/>
  <c r="AE27" i="2"/>
  <c r="W32" i="2"/>
  <c r="W33" i="2"/>
  <c r="W34" i="2"/>
  <c r="W35" i="2"/>
  <c r="W44" i="2" s="1"/>
  <c r="W36" i="2"/>
  <c r="W37" i="2"/>
  <c r="W38" i="2"/>
  <c r="W39" i="2"/>
  <c r="X39" i="2" s="1"/>
  <c r="W40" i="2"/>
  <c r="W41" i="2"/>
  <c r="W42" i="2"/>
  <c r="W43" i="2"/>
  <c r="X43" i="2" s="1"/>
  <c r="X35" i="2"/>
  <c r="W31" i="2"/>
  <c r="V32" i="2"/>
  <c r="X32" i="2" s="1"/>
  <c r="V33" i="2"/>
  <c r="X33" i="2" s="1"/>
  <c r="V34" i="2"/>
  <c r="X34" i="2" s="1"/>
  <c r="V35" i="2"/>
  <c r="V36" i="2"/>
  <c r="V37" i="2"/>
  <c r="V38" i="2"/>
  <c r="V39" i="2"/>
  <c r="V40" i="2"/>
  <c r="V41" i="2"/>
  <c r="V42" i="2"/>
  <c r="V43" i="2"/>
  <c r="V31" i="2"/>
  <c r="V14" i="2"/>
  <c r="Q16" i="2"/>
  <c r="R16" i="2" s="1"/>
  <c r="S16" i="2" s="1"/>
  <c r="Q17" i="2"/>
  <c r="Q18" i="2"/>
  <c r="R18" i="2" s="1"/>
  <c r="S18" i="2" s="1"/>
  <c r="Q19" i="2"/>
  <c r="R19" i="2" s="1"/>
  <c r="S19" i="2" s="1"/>
  <c r="Q20" i="2"/>
  <c r="R20" i="2" s="1"/>
  <c r="S20" i="2" s="1"/>
  <c r="Q21" i="2"/>
  <c r="Q22" i="2"/>
  <c r="R22" i="2" s="1"/>
  <c r="S22" i="2" s="1"/>
  <c r="Q23" i="2"/>
  <c r="R23" i="2" s="1"/>
  <c r="S23" i="2" s="1"/>
  <c r="Q24" i="2"/>
  <c r="R24" i="2" s="1"/>
  <c r="S24" i="2" s="1"/>
  <c r="Q25" i="2"/>
  <c r="Q26" i="2"/>
  <c r="R26" i="2" s="1"/>
  <c r="S26" i="2" s="1"/>
  <c r="Q27" i="2"/>
  <c r="R27" i="2" s="1"/>
  <c r="Q15" i="2"/>
  <c r="Q14" i="2"/>
  <c r="P15" i="2"/>
  <c r="AE15" i="2" s="1"/>
  <c r="P16" i="2"/>
  <c r="P17" i="2"/>
  <c r="AE17" i="2" s="1"/>
  <c r="P18" i="2"/>
  <c r="P19" i="2"/>
  <c r="P20" i="2"/>
  <c r="P21" i="2"/>
  <c r="AE21" i="2" s="1"/>
  <c r="P22" i="2"/>
  <c r="P23" i="2"/>
  <c r="P24" i="2"/>
  <c r="P25" i="2"/>
  <c r="AE25" i="2" s="1"/>
  <c r="P26" i="2"/>
  <c r="P27" i="2"/>
  <c r="P14" i="2"/>
  <c r="AN18" i="18" l="1"/>
  <c r="AN26" i="18"/>
  <c r="AN35" i="18"/>
  <c r="AO35" i="18"/>
  <c r="AM38" i="18"/>
  <c r="AN38" i="18"/>
  <c r="AF43" i="18"/>
  <c r="X42" i="2"/>
  <c r="X38" i="2"/>
  <c r="AK28" i="18"/>
  <c r="AK46" i="18" s="1"/>
  <c r="AN17" i="18"/>
  <c r="AO18" i="18"/>
  <c r="R25" i="18"/>
  <c r="AG25" i="18" s="1"/>
  <c r="AV26" i="18"/>
  <c r="AN27" i="18"/>
  <c r="AO27" i="18"/>
  <c r="V44" i="18"/>
  <c r="AA44" i="18"/>
  <c r="AW44" i="18"/>
  <c r="BC44" i="18"/>
  <c r="AF33" i="18"/>
  <c r="X36" i="18"/>
  <c r="AV42" i="18"/>
  <c r="AO42" i="18"/>
  <c r="AN42" i="18"/>
  <c r="AE16" i="19"/>
  <c r="R16" i="19"/>
  <c r="AV16" i="19"/>
  <c r="AM16" i="19"/>
  <c r="AN35" i="19"/>
  <c r="AV35" i="19"/>
  <c r="AO35" i="19"/>
  <c r="AL38" i="19"/>
  <c r="AM38" i="19"/>
  <c r="AV38" i="19"/>
  <c r="AF42" i="19"/>
  <c r="R42" i="19"/>
  <c r="X41" i="2"/>
  <c r="X37" i="2"/>
  <c r="K28" i="18"/>
  <c r="AM14" i="18"/>
  <c r="BB28" i="18"/>
  <c r="BB46" i="18" s="1"/>
  <c r="AL18" i="18"/>
  <c r="AV18" i="18"/>
  <c r="R19" i="18"/>
  <c r="AO19" i="18"/>
  <c r="AV20" i="18"/>
  <c r="AN21" i="18"/>
  <c r="AL22" i="18"/>
  <c r="AN22" i="18"/>
  <c r="AV22" i="18"/>
  <c r="AL26" i="18"/>
  <c r="W44" i="18"/>
  <c r="AC44" i="18"/>
  <c r="X35" i="18"/>
  <c r="AL35" i="18"/>
  <c r="AO38" i="18"/>
  <c r="AF39" i="18"/>
  <c r="R40" i="18"/>
  <c r="S41" i="18"/>
  <c r="AH41" i="18" s="1"/>
  <c r="AK28" i="19"/>
  <c r="BB28" i="19"/>
  <c r="BB46" i="19" s="1"/>
  <c r="AM21" i="19"/>
  <c r="AV22" i="19"/>
  <c r="AO22" i="19"/>
  <c r="W44" i="19"/>
  <c r="W45" i="19" s="1"/>
  <c r="AC44" i="19"/>
  <c r="R25" i="2"/>
  <c r="S25" i="2" s="1"/>
  <c r="R21" i="2"/>
  <c r="S21" i="2" s="1"/>
  <c r="R17" i="2"/>
  <c r="S17" i="2" s="1"/>
  <c r="X40" i="2"/>
  <c r="X36" i="2"/>
  <c r="L28" i="18"/>
  <c r="AN14" i="18"/>
  <c r="BC28" i="18"/>
  <c r="AL17" i="18"/>
  <c r="AV19" i="18"/>
  <c r="AO21" i="18"/>
  <c r="AV25" i="18"/>
  <c r="AM25" i="18"/>
  <c r="AM26" i="18"/>
  <c r="AL27" i="18"/>
  <c r="AY44" i="18"/>
  <c r="AO32" i="18"/>
  <c r="AL32" i="18"/>
  <c r="AV35" i="18"/>
  <c r="AV44" i="18" s="1"/>
  <c r="AM36" i="18"/>
  <c r="AF38" i="18"/>
  <c r="AV38" i="18"/>
  <c r="X39" i="18"/>
  <c r="AN39" i="18"/>
  <c r="AL39" i="18"/>
  <c r="AL41" i="18"/>
  <c r="AV41" i="18"/>
  <c r="AO41" i="18"/>
  <c r="K44" i="18"/>
  <c r="AF42" i="18"/>
  <c r="AL42" i="18"/>
  <c r="J28" i="19"/>
  <c r="J46" i="19" s="1"/>
  <c r="BC28" i="19"/>
  <c r="AO16" i="19"/>
  <c r="R19" i="19"/>
  <c r="S19" i="19" s="1"/>
  <c r="AH19" i="19" s="1"/>
  <c r="AN27" i="19"/>
  <c r="AV27" i="19"/>
  <c r="AO27" i="19"/>
  <c r="AO32" i="19"/>
  <c r="AV32" i="19"/>
  <c r="AV44" i="19" s="1"/>
  <c r="AF33" i="19"/>
  <c r="R38" i="19"/>
  <c r="AN38" i="19"/>
  <c r="AF39" i="19"/>
  <c r="R39" i="19"/>
  <c r="X41" i="19"/>
  <c r="AM41" i="19"/>
  <c r="AV41" i="19"/>
  <c r="AL41" i="19"/>
  <c r="AV42" i="19"/>
  <c r="AL42" i="19"/>
  <c r="AV21" i="19"/>
  <c r="AL21" i="19"/>
  <c r="AO21" i="19"/>
  <c r="S24" i="19"/>
  <c r="AH24" i="19" s="1"/>
  <c r="AG24" i="19"/>
  <c r="BB44" i="19"/>
  <c r="AO38" i="19"/>
  <c r="X39" i="19"/>
  <c r="L28" i="20"/>
  <c r="BC28" i="20"/>
  <c r="R19" i="20"/>
  <c r="S19" i="20" s="1"/>
  <c r="AH19" i="20" s="1"/>
  <c r="AO19" i="20"/>
  <c r="AN20" i="20"/>
  <c r="AE21" i="20"/>
  <c r="AE22" i="20"/>
  <c r="R23" i="20"/>
  <c r="AM26" i="20"/>
  <c r="AN31" i="20"/>
  <c r="K44" i="20"/>
  <c r="J44" i="20"/>
  <c r="AF28" i="20"/>
  <c r="Q28" i="20" s="1"/>
  <c r="AV20" i="20"/>
  <c r="AN26" i="20"/>
  <c r="AV32" i="20"/>
  <c r="R33" i="20"/>
  <c r="R41" i="20"/>
  <c r="AM41" i="20"/>
  <c r="AE44" i="18"/>
  <c r="P44" i="18" s="1"/>
  <c r="Y44" i="18"/>
  <c r="AX44" i="18"/>
  <c r="AX46" i="18" s="1"/>
  <c r="J29" i="7" s="1"/>
  <c r="X34" i="18"/>
  <c r="L28" i="19"/>
  <c r="AX28" i="19"/>
  <c r="BD28" i="19"/>
  <c r="AM18" i="19"/>
  <c r="AO19" i="19"/>
  <c r="AV20" i="19"/>
  <c r="R23" i="19"/>
  <c r="AM26" i="19"/>
  <c r="AE44" i="19"/>
  <c r="P44" i="19" s="1"/>
  <c r="Y44" i="19"/>
  <c r="AJ44" i="19"/>
  <c r="AJ46" i="19" s="1"/>
  <c r="AN31" i="19"/>
  <c r="AX44" i="19"/>
  <c r="BD44" i="19"/>
  <c r="X33" i="19"/>
  <c r="AF36" i="19"/>
  <c r="AF44" i="19" s="1"/>
  <c r="J28" i="20"/>
  <c r="J29" i="20" s="1"/>
  <c r="AJ28" i="20"/>
  <c r="R15" i="20"/>
  <c r="S15" i="20" s="1"/>
  <c r="AH15" i="20" s="1"/>
  <c r="AM18" i="20"/>
  <c r="AL19" i="20"/>
  <c r="R20" i="20"/>
  <c r="S20" i="20" s="1"/>
  <c r="AH20" i="20" s="1"/>
  <c r="AV21" i="20"/>
  <c r="R25" i="20"/>
  <c r="AG25" i="20" s="1"/>
  <c r="AL25" i="20"/>
  <c r="AV26" i="20"/>
  <c r="V44" i="20"/>
  <c r="AA44" i="20"/>
  <c r="AL31" i="20"/>
  <c r="AV31" i="20"/>
  <c r="BB44" i="20"/>
  <c r="BB46" i="20" s="1"/>
  <c r="AO36" i="20"/>
  <c r="R37" i="20"/>
  <c r="AG37" i="20" s="1"/>
  <c r="AN41" i="20"/>
  <c r="W28" i="19"/>
  <c r="AJ28" i="19"/>
  <c r="R15" i="19"/>
  <c r="S15" i="19" s="1"/>
  <c r="AH15" i="19" s="1"/>
  <c r="R18" i="19"/>
  <c r="AV19" i="19"/>
  <c r="R26" i="19"/>
  <c r="AG26" i="19" s="1"/>
  <c r="Z44" i="19"/>
  <c r="AK44" i="19"/>
  <c r="AY44" i="19"/>
  <c r="AY46" i="19" s="1"/>
  <c r="L30" i="7" s="1"/>
  <c r="K44" i="19"/>
  <c r="K46" i="19" s="1"/>
  <c r="AF32" i="19"/>
  <c r="AF35" i="19"/>
  <c r="X36" i="19"/>
  <c r="L44" i="19"/>
  <c r="X40" i="19"/>
  <c r="K28" i="20"/>
  <c r="AK28" i="20"/>
  <c r="AK46" i="20" s="1"/>
  <c r="BB28" i="20"/>
  <c r="R18" i="20"/>
  <c r="AG18" i="20" s="1"/>
  <c r="AN19" i="20"/>
  <c r="AM20" i="20"/>
  <c r="AE23" i="20"/>
  <c r="AL26" i="20"/>
  <c r="W44" i="20"/>
  <c r="AC44" i="20"/>
  <c r="AW44" i="20"/>
  <c r="BC44" i="20"/>
  <c r="X33" i="20"/>
  <c r="X34" i="20"/>
  <c r="AF36" i="20"/>
  <c r="X37" i="20"/>
  <c r="X38" i="20"/>
  <c r="X41" i="20"/>
  <c r="AO41" i="20"/>
  <c r="AF43" i="20"/>
  <c r="AY28" i="20"/>
  <c r="V28" i="20"/>
  <c r="X14" i="20"/>
  <c r="H28" i="20" s="1"/>
  <c r="R14" i="20"/>
  <c r="AG14" i="20" s="1"/>
  <c r="BD46" i="20"/>
  <c r="O28" i="20"/>
  <c r="AX46" i="20"/>
  <c r="J31" i="7" s="1"/>
  <c r="AY46" i="20"/>
  <c r="L31" i="7" s="1"/>
  <c r="AM14" i="20"/>
  <c r="L46" i="19"/>
  <c r="J44" i="19"/>
  <c r="AE15" i="19"/>
  <c r="AY28" i="19"/>
  <c r="R14" i="19"/>
  <c r="AW14" i="19" s="1"/>
  <c r="AW28" i="19" s="1"/>
  <c r="AW46" i="19" s="1"/>
  <c r="I30" i="7" s="1"/>
  <c r="X14" i="19"/>
  <c r="H28" i="19" s="1"/>
  <c r="V28" i="19"/>
  <c r="V45" i="19" s="1"/>
  <c r="O28" i="19"/>
  <c r="O46" i="19" s="1"/>
  <c r="AX46" i="19"/>
  <c r="J30" i="7" s="1"/>
  <c r="AM14" i="19"/>
  <c r="AN14" i="19"/>
  <c r="AO14" i="19"/>
  <c r="R31" i="18"/>
  <c r="J44" i="18"/>
  <c r="J46" i="18" s="1"/>
  <c r="W45" i="18"/>
  <c r="AX28" i="18"/>
  <c r="AY28" i="18"/>
  <c r="AE14" i="18"/>
  <c r="AO14" i="18"/>
  <c r="AV14" i="18"/>
  <c r="AV28" i="18" s="1"/>
  <c r="AY46" i="18"/>
  <c r="L29" i="7" s="1"/>
  <c r="X14" i="18"/>
  <c r="BC46" i="18"/>
  <c r="O28" i="18"/>
  <c r="J29" i="18" s="1"/>
  <c r="R31" i="2"/>
  <c r="S31" i="2" s="1"/>
  <c r="X31" i="2"/>
  <c r="V44" i="2"/>
  <c r="R15" i="2"/>
  <c r="S15" i="2" s="1"/>
  <c r="R14" i="2"/>
  <c r="S14" i="2" s="1"/>
  <c r="S23" i="20"/>
  <c r="AH23" i="20" s="1"/>
  <c r="AG23" i="20"/>
  <c r="P44" i="20"/>
  <c r="BC46" i="20"/>
  <c r="AG43" i="20"/>
  <c r="S43" i="20"/>
  <c r="AH43" i="20" s="1"/>
  <c r="AW14" i="20"/>
  <c r="AW28" i="20" s="1"/>
  <c r="S14" i="20"/>
  <c r="AH14" i="20" s="1"/>
  <c r="V45" i="20"/>
  <c r="W45" i="20"/>
  <c r="S18" i="20"/>
  <c r="AH18" i="20" s="1"/>
  <c r="S36" i="20"/>
  <c r="AH36" i="20" s="1"/>
  <c r="AG36" i="20"/>
  <c r="J46" i="20"/>
  <c r="S22" i="20"/>
  <c r="AH22" i="20" s="1"/>
  <c r="AG22" i="20"/>
  <c r="AG38" i="20"/>
  <c r="S38" i="20"/>
  <c r="AH38" i="20" s="1"/>
  <c r="AG15" i="20"/>
  <c r="S39" i="20"/>
  <c r="AH39" i="20" s="1"/>
  <c r="AG39" i="20"/>
  <c r="AG26" i="20"/>
  <c r="S26" i="20"/>
  <c r="AH26" i="20" s="1"/>
  <c r="AV44" i="20"/>
  <c r="R16" i="20"/>
  <c r="AM17" i="20"/>
  <c r="R24" i="20"/>
  <c r="AM25" i="20"/>
  <c r="R34" i="20"/>
  <c r="AM34" i="20"/>
  <c r="AL37" i="20"/>
  <c r="L44" i="20"/>
  <c r="L46" i="20" s="1"/>
  <c r="S25" i="20"/>
  <c r="AH25" i="20" s="1"/>
  <c r="AL16" i="20"/>
  <c r="AN17" i="20"/>
  <c r="AL24" i="20"/>
  <c r="AN25" i="20"/>
  <c r="AN34" i="20"/>
  <c r="AM37" i="20"/>
  <c r="AL40" i="20"/>
  <c r="O44" i="20"/>
  <c r="AJ44" i="20"/>
  <c r="AJ46" i="20" s="1"/>
  <c r="R31" i="20"/>
  <c r="AM16" i="20"/>
  <c r="AO17" i="20"/>
  <c r="AM24" i="20"/>
  <c r="AO25" i="20"/>
  <c r="AO34" i="20"/>
  <c r="S37" i="20"/>
  <c r="AH37" i="20" s="1"/>
  <c r="AN37" i="20"/>
  <c r="R40" i="20"/>
  <c r="AM40" i="20"/>
  <c r="AL43" i="20"/>
  <c r="AL15" i="20"/>
  <c r="AN16" i="20"/>
  <c r="AG21" i="20"/>
  <c r="AL23" i="20"/>
  <c r="AN24" i="20"/>
  <c r="Y28" i="20"/>
  <c r="X31" i="20"/>
  <c r="AO37" i="20"/>
  <c r="AN40" i="20"/>
  <c r="AG42" i="20"/>
  <c r="AM43" i="20"/>
  <c r="AM15" i="20"/>
  <c r="AO16" i="20"/>
  <c r="AM23" i="20"/>
  <c r="AO24" i="20"/>
  <c r="AE27" i="20"/>
  <c r="Z28" i="20"/>
  <c r="AL33" i="20"/>
  <c r="AO40" i="20"/>
  <c r="AN43" i="20"/>
  <c r="AL14" i="20"/>
  <c r="AN15" i="20"/>
  <c r="AE19" i="20"/>
  <c r="AG20" i="20"/>
  <c r="AL22" i="20"/>
  <c r="AN23" i="20"/>
  <c r="AA28" i="20"/>
  <c r="AM33" i="20"/>
  <c r="AL36" i="20"/>
  <c r="AO43" i="20"/>
  <c r="AO15" i="20"/>
  <c r="AO28" i="20" s="1"/>
  <c r="AO23" i="20"/>
  <c r="AC28" i="20"/>
  <c r="AN33" i="20"/>
  <c r="AG35" i="20"/>
  <c r="AM36" i="20"/>
  <c r="AF38" i="20"/>
  <c r="AN14" i="20"/>
  <c r="AE18" i="20"/>
  <c r="AE28" i="20" s="1"/>
  <c r="AL21" i="20"/>
  <c r="AN22" i="20"/>
  <c r="AE26" i="20"/>
  <c r="AN36" i="20"/>
  <c r="AM39" i="20"/>
  <c r="AL42" i="20"/>
  <c r="S17" i="20"/>
  <c r="AH17" i="20" s="1"/>
  <c r="AV14" i="20"/>
  <c r="AV28" i="20" s="1"/>
  <c r="AL20" i="20"/>
  <c r="AL32" i="20"/>
  <c r="AO39" i="20"/>
  <c r="AN42" i="20"/>
  <c r="AL27" i="20"/>
  <c r="AL35" i="20"/>
  <c r="AM27" i="20"/>
  <c r="AM35" i="20"/>
  <c r="J29" i="19"/>
  <c r="S22" i="19"/>
  <c r="AH22" i="19" s="1"/>
  <c r="AG22" i="19"/>
  <c r="BD46" i="19"/>
  <c r="AG15" i="19"/>
  <c r="S36" i="19"/>
  <c r="AH36" i="19" s="1"/>
  <c r="AG36" i="19"/>
  <c r="AF28" i="19"/>
  <c r="Q28" i="19" s="1"/>
  <c r="S23" i="19"/>
  <c r="AH23" i="19" s="1"/>
  <c r="AG23" i="19"/>
  <c r="S21" i="19"/>
  <c r="AH21" i="19" s="1"/>
  <c r="AG21" i="19"/>
  <c r="BC46" i="19"/>
  <c r="AG18" i="19"/>
  <c r="S18" i="19"/>
  <c r="AH18" i="19" s="1"/>
  <c r="S32" i="19"/>
  <c r="AH32" i="19" s="1"/>
  <c r="AG32" i="19"/>
  <c r="S33" i="19"/>
  <c r="AH33" i="19" s="1"/>
  <c r="AG33" i="19"/>
  <c r="AK46" i="19"/>
  <c r="S35" i="19"/>
  <c r="AH35" i="19" s="1"/>
  <c r="AG35" i="19"/>
  <c r="S43" i="19"/>
  <c r="AH43" i="19" s="1"/>
  <c r="AG43" i="19"/>
  <c r="R17" i="19"/>
  <c r="R25" i="19"/>
  <c r="S41" i="19"/>
  <c r="AH41" i="19" s="1"/>
  <c r="AL17" i="19"/>
  <c r="AE22" i="19"/>
  <c r="AL25" i="19"/>
  <c r="R31" i="19"/>
  <c r="AL34" i="19"/>
  <c r="AL16" i="19"/>
  <c r="AN17" i="19"/>
  <c r="AE21" i="19"/>
  <c r="AL24" i="19"/>
  <c r="AN25" i="19"/>
  <c r="S34" i="19"/>
  <c r="AH34" i="19" s="1"/>
  <c r="AN34" i="19"/>
  <c r="R37" i="19"/>
  <c r="AM37" i="19"/>
  <c r="AL40" i="19"/>
  <c r="O44" i="19"/>
  <c r="AM34" i="19"/>
  <c r="AO17" i="19"/>
  <c r="AM24" i="19"/>
  <c r="AO25" i="19"/>
  <c r="X28" i="19"/>
  <c r="AO34" i="19"/>
  <c r="AN37" i="19"/>
  <c r="R40" i="19"/>
  <c r="AM40" i="19"/>
  <c r="AL43" i="19"/>
  <c r="AL15" i="19"/>
  <c r="AN16" i="19"/>
  <c r="AV17" i="19"/>
  <c r="AL23" i="19"/>
  <c r="AN24" i="19"/>
  <c r="AV25" i="19"/>
  <c r="Y28" i="19"/>
  <c r="X31" i="19"/>
  <c r="AO37" i="19"/>
  <c r="AN40" i="19"/>
  <c r="AM43" i="19"/>
  <c r="AM23" i="19"/>
  <c r="AO24" i="19"/>
  <c r="AE27" i="19"/>
  <c r="Z28" i="19"/>
  <c r="AL33" i="19"/>
  <c r="AO40" i="19"/>
  <c r="AN43" i="19"/>
  <c r="AL14" i="19"/>
  <c r="AN15" i="19"/>
  <c r="AE19" i="19"/>
  <c r="AG20" i="19"/>
  <c r="AL22" i="19"/>
  <c r="AN23" i="19"/>
  <c r="AA28" i="19"/>
  <c r="AM33" i="19"/>
  <c r="AL36" i="19"/>
  <c r="AO43" i="19"/>
  <c r="AO15" i="19"/>
  <c r="AM22" i="19"/>
  <c r="AO23" i="19"/>
  <c r="AC28" i="19"/>
  <c r="AN33" i="19"/>
  <c r="AN44" i="19" s="1"/>
  <c r="AM36" i="19"/>
  <c r="AL39" i="19"/>
  <c r="AE18" i="19"/>
  <c r="AN22" i="19"/>
  <c r="AE26" i="19"/>
  <c r="AO33" i="19"/>
  <c r="AN36" i="19"/>
  <c r="AM39" i="19"/>
  <c r="AO36" i="19"/>
  <c r="AN39" i="19"/>
  <c r="AL32" i="19"/>
  <c r="AO39" i="19"/>
  <c r="AO44" i="19" s="1"/>
  <c r="AN42" i="19"/>
  <c r="AM20" i="19"/>
  <c r="AL27" i="19"/>
  <c r="AM32" i="19"/>
  <c r="AM44" i="19" s="1"/>
  <c r="AL35" i="19"/>
  <c r="AO42" i="19"/>
  <c r="AL19" i="19"/>
  <c r="AN20" i="19"/>
  <c r="AM27" i="19"/>
  <c r="AN32" i="19"/>
  <c r="AM35" i="19"/>
  <c r="S20" i="18"/>
  <c r="AH20" i="18" s="1"/>
  <c r="AG20" i="18"/>
  <c r="S22" i="18"/>
  <c r="AH22" i="18" s="1"/>
  <c r="AG22" i="18"/>
  <c r="S32" i="18"/>
  <c r="AH32" i="18" s="1"/>
  <c r="AG32" i="18"/>
  <c r="AG38" i="18"/>
  <c r="S38" i="18"/>
  <c r="AH38" i="18" s="1"/>
  <c r="AG31" i="18"/>
  <c r="S31" i="18"/>
  <c r="AH31" i="18" s="1"/>
  <c r="AG18" i="18"/>
  <c r="S18" i="18"/>
  <c r="AH18" i="18" s="1"/>
  <c r="S15" i="18"/>
  <c r="AH15" i="18" s="1"/>
  <c r="AG15" i="18"/>
  <c r="S33" i="18"/>
  <c r="AH33" i="18" s="1"/>
  <c r="AG33" i="18"/>
  <c r="S39" i="18"/>
  <c r="AH39" i="18" s="1"/>
  <c r="AG39" i="18"/>
  <c r="AW14" i="18"/>
  <c r="AW28" i="18" s="1"/>
  <c r="AW46" i="18" s="1"/>
  <c r="I29" i="7" s="1"/>
  <c r="AG14" i="18"/>
  <c r="S14" i="18"/>
  <c r="AH14" i="18" s="1"/>
  <c r="BD46" i="18"/>
  <c r="S21" i="18"/>
  <c r="AH21" i="18" s="1"/>
  <c r="AG21" i="18"/>
  <c r="AG26" i="18"/>
  <c r="S26" i="18"/>
  <c r="AH26" i="18" s="1"/>
  <c r="H28" i="18"/>
  <c r="X28" i="18"/>
  <c r="S23" i="18"/>
  <c r="AH23" i="18" s="1"/>
  <c r="AG23" i="18"/>
  <c r="S35" i="18"/>
  <c r="AH35" i="18" s="1"/>
  <c r="AG35" i="18"/>
  <c r="S19" i="18"/>
  <c r="AH19" i="18" s="1"/>
  <c r="AG19" i="18"/>
  <c r="S43" i="18"/>
  <c r="AH43" i="18" s="1"/>
  <c r="AG43" i="18"/>
  <c r="S17" i="18"/>
  <c r="AH17" i="18" s="1"/>
  <c r="AE15" i="18"/>
  <c r="AN19" i="18"/>
  <c r="AE23" i="18"/>
  <c r="R24" i="18"/>
  <c r="V28" i="18"/>
  <c r="V45" i="18" s="1"/>
  <c r="R34" i="18"/>
  <c r="AL37" i="18"/>
  <c r="L44" i="18"/>
  <c r="AL24" i="18"/>
  <c r="AN25" i="18"/>
  <c r="AN34" i="18"/>
  <c r="R37" i="18"/>
  <c r="AM37" i="18"/>
  <c r="AL40" i="18"/>
  <c r="O44" i="18"/>
  <c r="AJ44" i="18"/>
  <c r="AJ46" i="18" s="1"/>
  <c r="AM16" i="18"/>
  <c r="AO17" i="18"/>
  <c r="AM24" i="18"/>
  <c r="AO25" i="18"/>
  <c r="AO34" i="18"/>
  <c r="AN37" i="18"/>
  <c r="AM40" i="18"/>
  <c r="AL15" i="18"/>
  <c r="AN16" i="18"/>
  <c r="AE20" i="18"/>
  <c r="AL23" i="18"/>
  <c r="AN24" i="18"/>
  <c r="Y28" i="18"/>
  <c r="X31" i="18"/>
  <c r="AO37" i="18"/>
  <c r="AN40" i="18"/>
  <c r="AM43" i="18"/>
  <c r="AM15" i="18"/>
  <c r="AO16" i="18"/>
  <c r="AM23" i="18"/>
  <c r="AO24" i="18"/>
  <c r="Z28" i="18"/>
  <c r="AF32" i="18"/>
  <c r="AL33" i="18"/>
  <c r="AO40" i="18"/>
  <c r="AO44" i="18" s="1"/>
  <c r="AN43" i="18"/>
  <c r="AL14" i="18"/>
  <c r="AN15" i="18"/>
  <c r="AV16" i="18"/>
  <c r="AN23" i="18"/>
  <c r="AF27" i="18"/>
  <c r="AA28" i="18"/>
  <c r="AM33" i="18"/>
  <c r="AF35" i="18"/>
  <c r="AL36" i="18"/>
  <c r="AO43" i="18"/>
  <c r="AO15" i="18"/>
  <c r="AF19" i="18"/>
  <c r="AF28" i="18" s="1"/>
  <c r="Q28" i="18" s="1"/>
  <c r="AO23" i="18"/>
  <c r="AC28" i="18"/>
  <c r="AN33" i="18"/>
  <c r="AE18" i="18"/>
  <c r="AE26" i="18"/>
  <c r="AO33" i="18"/>
  <c r="AN36" i="18"/>
  <c r="AM39" i="18"/>
  <c r="R16" i="18"/>
  <c r="AF31" i="18"/>
  <c r="S25" i="18"/>
  <c r="AH25" i="18" s="1"/>
  <c r="AL19" i="18"/>
  <c r="AN20" i="18"/>
  <c r="AM27" i="18"/>
  <c r="AN32" i="18"/>
  <c r="AM35" i="18"/>
  <c r="AL38" i="18"/>
  <c r="M28" i="2"/>
  <c r="N28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C14" i="2"/>
  <c r="AD14" i="2"/>
  <c r="AB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14" i="2"/>
  <c r="W28" i="2" s="1"/>
  <c r="W45" i="2" s="1"/>
  <c r="S42" i="19" l="1"/>
  <c r="AH42" i="19" s="1"/>
  <c r="AG42" i="19"/>
  <c r="AE28" i="19"/>
  <c r="AN44" i="18"/>
  <c r="AO28" i="18"/>
  <c r="AM44" i="18"/>
  <c r="K29" i="7"/>
  <c r="AL44" i="19"/>
  <c r="J45" i="19"/>
  <c r="Z45" i="19" s="1"/>
  <c r="AO44" i="20"/>
  <c r="AN44" i="20"/>
  <c r="X28" i="20"/>
  <c r="AG19" i="20"/>
  <c r="AG41" i="20"/>
  <c r="S41" i="20"/>
  <c r="AH41" i="20" s="1"/>
  <c r="S38" i="19"/>
  <c r="AH38" i="19" s="1"/>
  <c r="AG38" i="19"/>
  <c r="V28" i="2"/>
  <c r="V45" i="2" s="1"/>
  <c r="AL44" i="18"/>
  <c r="J45" i="18"/>
  <c r="Z45" i="18" s="1"/>
  <c r="AG19" i="19"/>
  <c r="S26" i="19"/>
  <c r="AH26" i="19" s="1"/>
  <c r="AL44" i="20"/>
  <c r="AF44" i="20"/>
  <c r="AF46" i="20" s="1"/>
  <c r="K41" i="7" s="1"/>
  <c r="AL28" i="20"/>
  <c r="AW46" i="20"/>
  <c r="I31" i="7" s="1"/>
  <c r="K46" i="20"/>
  <c r="AG33" i="20"/>
  <c r="S33" i="20"/>
  <c r="AH33" i="20" s="1"/>
  <c r="S39" i="19"/>
  <c r="AH39" i="19" s="1"/>
  <c r="AG39" i="19"/>
  <c r="K46" i="18"/>
  <c r="S14" i="19"/>
  <c r="AH14" i="19" s="1"/>
  <c r="AV28" i="19"/>
  <c r="AV46" i="19" s="1"/>
  <c r="AG14" i="19"/>
  <c r="AM44" i="20"/>
  <c r="S40" i="18"/>
  <c r="AH40" i="18" s="1"/>
  <c r="AG40" i="18"/>
  <c r="S16" i="19"/>
  <c r="AH16" i="19" s="1"/>
  <c r="AG16" i="19"/>
  <c r="AG28" i="19" s="1"/>
  <c r="R28" i="19" s="1"/>
  <c r="O46" i="20"/>
  <c r="K31" i="7"/>
  <c r="AV46" i="20"/>
  <c r="AL46" i="20"/>
  <c r="E22" i="7" s="1"/>
  <c r="AO46" i="20"/>
  <c r="K30" i="7"/>
  <c r="AN28" i="19"/>
  <c r="AM28" i="19"/>
  <c r="AM46" i="19" s="1"/>
  <c r="F21" i="7" s="1"/>
  <c r="E29" i="7"/>
  <c r="AN46" i="19"/>
  <c r="AE28" i="18"/>
  <c r="O46" i="18"/>
  <c r="E28" i="7"/>
  <c r="P28" i="20"/>
  <c r="P46" i="20" s="1"/>
  <c r="AE46" i="20"/>
  <c r="J41" i="7" s="1"/>
  <c r="Q44" i="20"/>
  <c r="Q46" i="20" s="1"/>
  <c r="S16" i="20"/>
  <c r="AH16" i="20" s="1"/>
  <c r="AG16" i="20"/>
  <c r="AG28" i="20"/>
  <c r="R28" i="20" s="1"/>
  <c r="Z29" i="20"/>
  <c r="S40" i="20"/>
  <c r="AH40" i="20" s="1"/>
  <c r="AG40" i="20"/>
  <c r="AG31" i="20"/>
  <c r="S31" i="20"/>
  <c r="AH31" i="20" s="1"/>
  <c r="J45" i="20"/>
  <c r="Z45" i="20" s="1"/>
  <c r="AM28" i="20"/>
  <c r="S24" i="20"/>
  <c r="AH24" i="20" s="1"/>
  <c r="AG24" i="20"/>
  <c r="X44" i="20"/>
  <c r="H44" i="20"/>
  <c r="H46" i="20" s="1"/>
  <c r="AG34" i="20"/>
  <c r="S34" i="20"/>
  <c r="AH34" i="20" s="1"/>
  <c r="AN28" i="20"/>
  <c r="AN46" i="20" s="1"/>
  <c r="G22" i="7" s="1"/>
  <c r="P28" i="19"/>
  <c r="P46" i="19" s="1"/>
  <c r="AE46" i="19"/>
  <c r="J40" i="7" s="1"/>
  <c r="AG37" i="19"/>
  <c r="S37" i="19"/>
  <c r="AH37" i="19" s="1"/>
  <c r="AG17" i="19"/>
  <c r="S17" i="19"/>
  <c r="AH17" i="19" s="1"/>
  <c r="AH28" i="19" s="1"/>
  <c r="S28" i="19" s="1"/>
  <c r="AG31" i="19"/>
  <c r="AG44" i="19" s="1"/>
  <c r="S31" i="19"/>
  <c r="AH31" i="19" s="1"/>
  <c r="Q44" i="19"/>
  <c r="Q46" i="19" s="1"/>
  <c r="AF46" i="19"/>
  <c r="K40" i="7" s="1"/>
  <c r="X44" i="19"/>
  <c r="H44" i="19"/>
  <c r="H46" i="19" s="1"/>
  <c r="AO28" i="19"/>
  <c r="AO46" i="19" s="1"/>
  <c r="S40" i="19"/>
  <c r="AH40" i="19" s="1"/>
  <c r="AG40" i="19"/>
  <c r="AL28" i="19"/>
  <c r="AG25" i="19"/>
  <c r="S25" i="19"/>
  <c r="AH25" i="19" s="1"/>
  <c r="Z29" i="19"/>
  <c r="J47" i="19"/>
  <c r="AO46" i="18"/>
  <c r="H20" i="7" s="1"/>
  <c r="P28" i="18"/>
  <c r="P46" i="18" s="1"/>
  <c r="AE46" i="18"/>
  <c r="J39" i="7" s="1"/>
  <c r="AG34" i="18"/>
  <c r="AG44" i="18" s="1"/>
  <c r="S34" i="18"/>
  <c r="AH34" i="18" s="1"/>
  <c r="AH44" i="18" s="1"/>
  <c r="AM28" i="18"/>
  <c r="AM46" i="18" s="1"/>
  <c r="F20" i="7" s="1"/>
  <c r="Z29" i="18"/>
  <c r="J47" i="18"/>
  <c r="AF44" i="18"/>
  <c r="X44" i="18"/>
  <c r="H44" i="18"/>
  <c r="H46" i="18" s="1"/>
  <c r="S24" i="18"/>
  <c r="AH24" i="18" s="1"/>
  <c r="AG24" i="18"/>
  <c r="L46" i="18"/>
  <c r="AN28" i="18"/>
  <c r="AG37" i="18"/>
  <c r="S37" i="18"/>
  <c r="AH37" i="18" s="1"/>
  <c r="S16" i="18"/>
  <c r="AH16" i="18" s="1"/>
  <c r="AG16" i="18"/>
  <c r="AG28" i="18" s="1"/>
  <c r="R28" i="18" s="1"/>
  <c r="AL28" i="18"/>
  <c r="AL46" i="18" s="1"/>
  <c r="E20" i="7" s="1"/>
  <c r="AV46" i="18"/>
  <c r="X14" i="2"/>
  <c r="AN46" i="18" l="1"/>
  <c r="G20" i="7" s="1"/>
  <c r="AL46" i="19"/>
  <c r="E21" i="7" s="1"/>
  <c r="AH44" i="19"/>
  <c r="AM46" i="20"/>
  <c r="F22" i="7" s="1"/>
  <c r="I22" i="7" s="1"/>
  <c r="AG44" i="20"/>
  <c r="AH28" i="20"/>
  <c r="S28" i="20" s="1"/>
  <c r="AH28" i="18"/>
  <c r="S28" i="18" s="1"/>
  <c r="AH44" i="20"/>
  <c r="S44" i="20" s="1"/>
  <c r="S46" i="20" s="1"/>
  <c r="J47" i="20"/>
  <c r="L41" i="7"/>
  <c r="H22" i="7"/>
  <c r="H21" i="7"/>
  <c r="I21" i="7" s="1"/>
  <c r="E30" i="7"/>
  <c r="L40" i="7"/>
  <c r="I20" i="7"/>
  <c r="R29" i="20"/>
  <c r="AH46" i="20"/>
  <c r="R44" i="20"/>
  <c r="AG46" i="20"/>
  <c r="S44" i="19"/>
  <c r="S46" i="19" s="1"/>
  <c r="AH46" i="19"/>
  <c r="R29" i="19"/>
  <c r="R44" i="19"/>
  <c r="R45" i="19" s="1"/>
  <c r="AG46" i="19"/>
  <c r="R29" i="18"/>
  <c r="AH46" i="18"/>
  <c r="S44" i="18"/>
  <c r="S46" i="18" s="1"/>
  <c r="Q44" i="18"/>
  <c r="Q46" i="18" s="1"/>
  <c r="AF46" i="18"/>
  <c r="K39" i="7" s="1"/>
  <c r="L39" i="7" s="1"/>
  <c r="R44" i="18"/>
  <c r="AG46" i="18"/>
  <c r="H24" i="17"/>
  <c r="A24" i="17"/>
  <c r="A3" i="17"/>
  <c r="R45" i="20" l="1"/>
  <c r="R45" i="18"/>
  <c r="R47" i="20"/>
  <c r="R46" i="20"/>
  <c r="R47" i="19"/>
  <c r="R46" i="19"/>
  <c r="R47" i="18"/>
  <c r="R46" i="18"/>
  <c r="X21" i="2"/>
  <c r="Y21" i="2"/>
  <c r="Z21" i="2"/>
  <c r="AA21" i="2"/>
  <c r="AG21" i="2"/>
  <c r="AJ21" i="2"/>
  <c r="AM21" i="2" s="1"/>
  <c r="AK21" i="2"/>
  <c r="AX21" i="2"/>
  <c r="AY21" i="2"/>
  <c r="BB21" i="2"/>
  <c r="BC21" i="2"/>
  <c r="BD21" i="2"/>
  <c r="AH21" i="2"/>
  <c r="AV21" i="2" l="1"/>
  <c r="AN21" i="2"/>
  <c r="AL21" i="2"/>
  <c r="AW21" i="2"/>
  <c r="AO21" i="2"/>
  <c r="AF21" i="2"/>
  <c r="H28" i="15"/>
  <c r="BB32" i="2" l="1"/>
  <c r="BC32" i="2"/>
  <c r="BD32" i="2"/>
  <c r="BB33" i="2"/>
  <c r="BC33" i="2"/>
  <c r="BD33" i="2"/>
  <c r="BB34" i="2"/>
  <c r="BC34" i="2"/>
  <c r="BD34" i="2"/>
  <c r="BB35" i="2"/>
  <c r="BC35" i="2"/>
  <c r="BD35" i="2"/>
  <c r="BB36" i="2"/>
  <c r="BC36" i="2"/>
  <c r="BD36" i="2"/>
  <c r="BB37" i="2"/>
  <c r="BC37" i="2"/>
  <c r="BD37" i="2"/>
  <c r="BB38" i="2"/>
  <c r="BC38" i="2"/>
  <c r="BD38" i="2"/>
  <c r="BB39" i="2"/>
  <c r="BC39" i="2"/>
  <c r="BD39" i="2"/>
  <c r="BB40" i="2"/>
  <c r="BC40" i="2"/>
  <c r="BD40" i="2"/>
  <c r="BB41" i="2"/>
  <c r="BC41" i="2"/>
  <c r="BD41" i="2"/>
  <c r="BB42" i="2"/>
  <c r="BC42" i="2"/>
  <c r="BD42" i="2"/>
  <c r="BB43" i="2"/>
  <c r="BC43" i="2"/>
  <c r="BD43" i="2"/>
  <c r="BD31" i="2"/>
  <c r="BC31" i="2"/>
  <c r="BB31" i="2"/>
  <c r="BB15" i="2"/>
  <c r="BC15" i="2"/>
  <c r="BD15" i="2"/>
  <c r="BB16" i="2"/>
  <c r="BC16" i="2"/>
  <c r="BD16" i="2"/>
  <c r="BB17" i="2"/>
  <c r="BC17" i="2"/>
  <c r="BD17" i="2"/>
  <c r="BB18" i="2"/>
  <c r="BC18" i="2"/>
  <c r="BD18" i="2"/>
  <c r="BB19" i="2"/>
  <c r="BC19" i="2"/>
  <c r="BD19" i="2"/>
  <c r="BB20" i="2"/>
  <c r="BC20" i="2"/>
  <c r="BD20" i="2"/>
  <c r="BB22" i="2"/>
  <c r="BC22" i="2"/>
  <c r="BD22" i="2"/>
  <c r="BB23" i="2"/>
  <c r="BC23" i="2"/>
  <c r="BD23" i="2"/>
  <c r="BB24" i="2"/>
  <c r="BC24" i="2"/>
  <c r="BD24" i="2"/>
  <c r="BB25" i="2"/>
  <c r="BC25" i="2"/>
  <c r="BD25" i="2"/>
  <c r="BB26" i="2"/>
  <c r="BC26" i="2"/>
  <c r="BD26" i="2"/>
  <c r="BB27" i="2"/>
  <c r="BC27" i="2"/>
  <c r="BD27" i="2"/>
  <c r="BD14" i="2"/>
  <c r="BC14" i="2"/>
  <c r="BB14" i="2"/>
  <c r="BC44" i="2" l="1"/>
  <c r="BD44" i="2"/>
  <c r="BB44" i="2"/>
  <c r="BD28" i="2"/>
  <c r="BB28" i="2"/>
  <c r="BC28" i="2"/>
  <c r="BB46" i="2" l="1"/>
  <c r="BC46" i="2"/>
  <c r="BD46" i="2"/>
  <c r="H58" i="7" l="1"/>
  <c r="M8" i="15"/>
  <c r="I26" i="15"/>
  <c r="E28" i="15"/>
  <c r="E26" i="15"/>
  <c r="B28" i="15"/>
  <c r="B26" i="15"/>
  <c r="J73" i="2"/>
  <c r="K71" i="2"/>
  <c r="B73" i="2"/>
  <c r="B71" i="2"/>
  <c r="B7" i="2"/>
  <c r="B6" i="2"/>
  <c r="A12" i="7"/>
  <c r="D4" i="7"/>
  <c r="B11" i="15" l="1"/>
  <c r="A9" i="17"/>
  <c r="B12" i="15"/>
  <c r="A10" i="17"/>
  <c r="P74" i="2"/>
  <c r="E71" i="2"/>
  <c r="K59" i="7"/>
  <c r="K56" i="7"/>
  <c r="F57" i="7"/>
  <c r="A56" i="7"/>
  <c r="B6" i="15"/>
  <c r="AC23" i="15"/>
  <c r="T23" i="15"/>
  <c r="AR21" i="15"/>
  <c r="AQ21" i="15"/>
  <c r="AP21" i="15"/>
  <c r="AD21" i="15"/>
  <c r="AC21" i="15"/>
  <c r="AO21" i="15" s="1"/>
  <c r="AA21" i="15"/>
  <c r="Z21" i="15"/>
  <c r="Y21" i="15"/>
  <c r="X21" i="15"/>
  <c r="V21" i="15"/>
  <c r="U21" i="15"/>
  <c r="T21" i="15"/>
  <c r="S21" i="15"/>
  <c r="R21" i="15"/>
  <c r="AR20" i="15"/>
  <c r="AQ20" i="15"/>
  <c r="AP20" i="15"/>
  <c r="AD20" i="15"/>
  <c r="AC20" i="15"/>
  <c r="AO20" i="15" s="1"/>
  <c r="AA20" i="15"/>
  <c r="Z20" i="15"/>
  <c r="Y20" i="15"/>
  <c r="X20" i="15"/>
  <c r="V20" i="15"/>
  <c r="U20" i="15"/>
  <c r="T20" i="15"/>
  <c r="S20" i="15"/>
  <c r="R20" i="15"/>
  <c r="AR19" i="15"/>
  <c r="AQ19" i="15"/>
  <c r="AP19" i="15"/>
  <c r="AD19" i="15"/>
  <c r="AC19" i="15"/>
  <c r="AH19" i="15" s="1"/>
  <c r="AA19" i="15"/>
  <c r="Z19" i="15"/>
  <c r="Y19" i="15"/>
  <c r="X19" i="15"/>
  <c r="V19" i="15"/>
  <c r="U19" i="15"/>
  <c r="T19" i="15"/>
  <c r="S19" i="15"/>
  <c r="R19" i="15"/>
  <c r="B3" i="15"/>
  <c r="P4" i="2"/>
  <c r="E73" i="2"/>
  <c r="A58" i="7"/>
  <c r="F59" i="7"/>
  <c r="AE36" i="2"/>
  <c r="AK36" i="2"/>
  <c r="AE37" i="2"/>
  <c r="AK37" i="2"/>
  <c r="AF37" i="2"/>
  <c r="AK22" i="2"/>
  <c r="AK23" i="2"/>
  <c r="Y36" i="2"/>
  <c r="Z36" i="2"/>
  <c r="AA36" i="2"/>
  <c r="AC36" i="2"/>
  <c r="AJ36" i="2"/>
  <c r="AM36" i="2" s="1"/>
  <c r="AX36" i="2"/>
  <c r="AY36" i="2"/>
  <c r="Y37" i="2"/>
  <c r="Z37" i="2"/>
  <c r="AA37" i="2"/>
  <c r="AC37" i="2"/>
  <c r="AJ37" i="2"/>
  <c r="AO37" i="2" s="1"/>
  <c r="AX37" i="2"/>
  <c r="AY37" i="2"/>
  <c r="X22" i="2"/>
  <c r="Y22" i="2"/>
  <c r="Z22" i="2"/>
  <c r="AA22" i="2"/>
  <c r="AJ22" i="2"/>
  <c r="AN22" i="2" s="1"/>
  <c r="AX22" i="2"/>
  <c r="AY22" i="2"/>
  <c r="X23" i="2"/>
  <c r="Y23" i="2"/>
  <c r="Z23" i="2"/>
  <c r="AA23" i="2"/>
  <c r="AJ23" i="2"/>
  <c r="AL23" i="2" s="1"/>
  <c r="D6" i="7"/>
  <c r="D5" i="7"/>
  <c r="AE43" i="2"/>
  <c r="AE31" i="2"/>
  <c r="AE32" i="2"/>
  <c r="AE33" i="2"/>
  <c r="AE35" i="2"/>
  <c r="AE38" i="2"/>
  <c r="AE39" i="2"/>
  <c r="AE40" i="2"/>
  <c r="AE41" i="2"/>
  <c r="AE42" i="2"/>
  <c r="AK14" i="2"/>
  <c r="AF14" i="2" s="1"/>
  <c r="AK15" i="2"/>
  <c r="AH15" i="2" s="1"/>
  <c r="AK16" i="2"/>
  <c r="AK17" i="2"/>
  <c r="AK18" i="2"/>
  <c r="AK19" i="2"/>
  <c r="AK20" i="2"/>
  <c r="AK24" i="2"/>
  <c r="AK25" i="2"/>
  <c r="AF25" i="2"/>
  <c r="AK26" i="2"/>
  <c r="AK27" i="2"/>
  <c r="AF27" i="2" s="1"/>
  <c r="AF43" i="2"/>
  <c r="AK31" i="2"/>
  <c r="AF31" i="2" s="1"/>
  <c r="AK32" i="2"/>
  <c r="AK33" i="2"/>
  <c r="AK34" i="2"/>
  <c r="AF34" i="2" s="1"/>
  <c r="AK35" i="2"/>
  <c r="AK38" i="2"/>
  <c r="AK39" i="2"/>
  <c r="AK40" i="2"/>
  <c r="AF40" i="2"/>
  <c r="AK41" i="2"/>
  <c r="AF41" i="2"/>
  <c r="AK42" i="2"/>
  <c r="I47" i="7"/>
  <c r="AW24" i="2"/>
  <c r="AW25" i="2"/>
  <c r="AW26" i="2"/>
  <c r="AW27" i="2"/>
  <c r="AW43" i="2"/>
  <c r="AW38" i="2"/>
  <c r="AH40" i="2"/>
  <c r="AW40" i="2"/>
  <c r="AW41" i="2"/>
  <c r="AW42" i="2"/>
  <c r="AX14" i="2"/>
  <c r="AX15" i="2"/>
  <c r="AX16" i="2"/>
  <c r="AX17" i="2"/>
  <c r="AX18" i="2"/>
  <c r="AX19" i="2"/>
  <c r="AX20" i="2"/>
  <c r="AX25" i="2"/>
  <c r="AX26" i="2"/>
  <c r="AX27" i="2"/>
  <c r="AX43" i="2"/>
  <c r="AX31" i="2"/>
  <c r="AX32" i="2"/>
  <c r="AX33" i="2"/>
  <c r="AX34" i="2"/>
  <c r="AX35" i="2"/>
  <c r="AX39" i="2"/>
  <c r="AX40" i="2"/>
  <c r="AX41" i="2"/>
  <c r="AX42" i="2"/>
  <c r="AJ26" i="2"/>
  <c r="AV26" i="2" s="1"/>
  <c r="AJ19" i="2"/>
  <c r="AV19" i="2" s="1"/>
  <c r="AJ14" i="2"/>
  <c r="AV14" i="2" s="1"/>
  <c r="AJ15" i="2"/>
  <c r="AJ16" i="2"/>
  <c r="AV16" i="2" s="1"/>
  <c r="AJ17" i="2"/>
  <c r="AO17" i="2" s="1"/>
  <c r="AJ18" i="2"/>
  <c r="AV18" i="2" s="1"/>
  <c r="AJ20" i="2"/>
  <c r="AV20" i="2" s="1"/>
  <c r="AJ24" i="2"/>
  <c r="AV24" i="2" s="1"/>
  <c r="AJ25" i="2"/>
  <c r="AO25" i="2" s="1"/>
  <c r="AJ27" i="2"/>
  <c r="AV27" i="2" s="1"/>
  <c r="AJ42" i="2"/>
  <c r="AL42" i="2" s="1"/>
  <c r="AJ31" i="2"/>
  <c r="AV31" i="2" s="1"/>
  <c r="AJ32" i="2"/>
  <c r="AO32" i="2" s="1"/>
  <c r="AJ33" i="2"/>
  <c r="AV33" i="2" s="1"/>
  <c r="AJ34" i="2"/>
  <c r="AV34" i="2" s="1"/>
  <c r="AJ35" i="2"/>
  <c r="AV35" i="2" s="1"/>
  <c r="AJ38" i="2"/>
  <c r="AN38" i="2" s="1"/>
  <c r="AJ39" i="2"/>
  <c r="AL39" i="2" s="1"/>
  <c r="AJ40" i="2"/>
  <c r="AV40" i="2" s="1"/>
  <c r="AJ41" i="2"/>
  <c r="AV41" i="2" s="1"/>
  <c r="AJ43" i="2"/>
  <c r="AL43" i="2" s="1"/>
  <c r="AM31" i="2"/>
  <c r="AO24" i="2"/>
  <c r="AY27" i="2"/>
  <c r="AY19" i="2"/>
  <c r="AY14" i="2"/>
  <c r="AY15" i="2"/>
  <c r="AY16" i="2"/>
  <c r="AY17" i="2"/>
  <c r="AY18" i="2"/>
  <c r="AY20" i="2"/>
  <c r="AY31" i="2"/>
  <c r="AY32" i="2"/>
  <c r="AY33" i="2"/>
  <c r="AY34" i="2"/>
  <c r="AY35" i="2"/>
  <c r="AY38" i="2"/>
  <c r="AY39" i="2"/>
  <c r="AY42" i="2"/>
  <c r="AY43" i="2"/>
  <c r="AG25" i="2"/>
  <c r="AG40" i="2"/>
  <c r="AG41" i="2"/>
  <c r="AG43" i="2"/>
  <c r="AH25" i="2"/>
  <c r="AH41" i="2"/>
  <c r="AH43" i="2"/>
  <c r="AI46" i="2"/>
  <c r="AK43" i="2"/>
  <c r="AP46" i="2"/>
  <c r="AQ46" i="2"/>
  <c r="AR46" i="2"/>
  <c r="AS46" i="2"/>
  <c r="AT46" i="2"/>
  <c r="AU46" i="2"/>
  <c r="Y31" i="2"/>
  <c r="Y32" i="2"/>
  <c r="Y33" i="2"/>
  <c r="Y34" i="2"/>
  <c r="Y35" i="2"/>
  <c r="Y38" i="2"/>
  <c r="Y39" i="2"/>
  <c r="Y40" i="2"/>
  <c r="Y41" i="2"/>
  <c r="Y42" i="2"/>
  <c r="Y43" i="2"/>
  <c r="Z31" i="2"/>
  <c r="Z32" i="2"/>
  <c r="Z33" i="2"/>
  <c r="Z34" i="2"/>
  <c r="Z35" i="2"/>
  <c r="Z38" i="2"/>
  <c r="Z39" i="2"/>
  <c r="Z40" i="2"/>
  <c r="Z41" i="2"/>
  <c r="Z42" i="2"/>
  <c r="Z43" i="2"/>
  <c r="AA31" i="2"/>
  <c r="AA32" i="2"/>
  <c r="AA33" i="2"/>
  <c r="AA34" i="2"/>
  <c r="AA35" i="2"/>
  <c r="AA38" i="2"/>
  <c r="AA39" i="2"/>
  <c r="AA40" i="2"/>
  <c r="AA41" i="2"/>
  <c r="AA42" i="2"/>
  <c r="AA43" i="2"/>
  <c r="AC31" i="2"/>
  <c r="AC32" i="2"/>
  <c r="AC33" i="2"/>
  <c r="AC34" i="2"/>
  <c r="AC35" i="2"/>
  <c r="AC38" i="2"/>
  <c r="AC39" i="2"/>
  <c r="AC40" i="2"/>
  <c r="AC41" i="2"/>
  <c r="AC42" i="2"/>
  <c r="AC43" i="2"/>
  <c r="Y14" i="2"/>
  <c r="Y15" i="2"/>
  <c r="Y16" i="2"/>
  <c r="Y17" i="2"/>
  <c r="Y18" i="2"/>
  <c r="Y19" i="2"/>
  <c r="Y20" i="2"/>
  <c r="Y24" i="2"/>
  <c r="Y25" i="2"/>
  <c r="Y26" i="2"/>
  <c r="Y27" i="2"/>
  <c r="Z14" i="2"/>
  <c r="Z15" i="2"/>
  <c r="Z16" i="2"/>
  <c r="Z17" i="2"/>
  <c r="Z18" i="2"/>
  <c r="Z19" i="2"/>
  <c r="Z20" i="2"/>
  <c r="Z24" i="2"/>
  <c r="Z25" i="2"/>
  <c r="Z26" i="2"/>
  <c r="Z27" i="2"/>
  <c r="AA14" i="2"/>
  <c r="AA15" i="2"/>
  <c r="AA16" i="2"/>
  <c r="AA17" i="2"/>
  <c r="AA18" i="2"/>
  <c r="AA19" i="2"/>
  <c r="AA20" i="2"/>
  <c r="AA24" i="2"/>
  <c r="AA25" i="2"/>
  <c r="AA26" i="2"/>
  <c r="AA27" i="2"/>
  <c r="X26" i="2"/>
  <c r="X15" i="2"/>
  <c r="X16" i="2"/>
  <c r="X17" i="2"/>
  <c r="X18" i="2"/>
  <c r="X19" i="2"/>
  <c r="X20" i="2"/>
  <c r="X24" i="2"/>
  <c r="X25" i="2"/>
  <c r="X27" i="2"/>
  <c r="AJ29" i="2"/>
  <c r="AJ30" i="2"/>
  <c r="AE19" i="15"/>
  <c r="AF19" i="15"/>
  <c r="AO19" i="15"/>
  <c r="AO22" i="15" s="1"/>
  <c r="AE20" i="15"/>
  <c r="AE21" i="15"/>
  <c r="AF21" i="15"/>
  <c r="AH21" i="15"/>
  <c r="AA22" i="15"/>
  <c r="AF26" i="2"/>
  <c r="AG26" i="2"/>
  <c r="AH26" i="2"/>
  <c r="AF24" i="2"/>
  <c r="AX24" i="2"/>
  <c r="AH24" i="2"/>
  <c r="AW37" i="2"/>
  <c r="AH20" i="15" l="1"/>
  <c r="AG20" i="15"/>
  <c r="AN32" i="2"/>
  <c r="AF20" i="15"/>
  <c r="AF22" i="15" s="1"/>
  <c r="AN26" i="2"/>
  <c r="AV36" i="2"/>
  <c r="AN40" i="2"/>
  <c r="AO40" i="2"/>
  <c r="AO14" i="2"/>
  <c r="AN16" i="2"/>
  <c r="AM43" i="2"/>
  <c r="AD22" i="15"/>
  <c r="AL40" i="2"/>
  <c r="AG21" i="15"/>
  <c r="AC22" i="15"/>
  <c r="AQ22" i="15"/>
  <c r="AR22" i="15"/>
  <c r="AG19" i="15"/>
  <c r="U22" i="15"/>
  <c r="Z22" i="15"/>
  <c r="AO39" i="2"/>
  <c r="AO31" i="2"/>
  <c r="AN31" i="2"/>
  <c r="AM32" i="2"/>
  <c r="AP22" i="15"/>
  <c r="AH22" i="15"/>
  <c r="AO43" i="2"/>
  <c r="S22" i="15"/>
  <c r="X22" i="15"/>
  <c r="AE22" i="15"/>
  <c r="O44" i="2"/>
  <c r="AV37" i="2"/>
  <c r="AN37" i="2"/>
  <c r="AL37" i="2"/>
  <c r="AV39" i="2"/>
  <c r="AN19" i="2"/>
  <c r="AO35" i="2"/>
  <c r="AN41" i="2"/>
  <c r="AM33" i="2"/>
  <c r="AG15" i="2"/>
  <c r="AY24" i="2"/>
  <c r="AO27" i="2"/>
  <c r="AO16" i="2"/>
  <c r="AO26" i="2"/>
  <c r="AN24" i="2"/>
  <c r="AN14" i="2"/>
  <c r="AM14" i="2"/>
  <c r="AL26" i="2"/>
  <c r="AF38" i="2"/>
  <c r="AM38" i="2"/>
  <c r="AH37" i="2"/>
  <c r="AA44" i="2"/>
  <c r="AJ44" i="2"/>
  <c r="AO33" i="2"/>
  <c r="AN33" i="2"/>
  <c r="AM35" i="2"/>
  <c r="AM20" i="2"/>
  <c r="AL41" i="2"/>
  <c r="AL35" i="2"/>
  <c r="AX38" i="2"/>
  <c r="AX44" i="2" s="1"/>
  <c r="AF23" i="2"/>
  <c r="AV23" i="2"/>
  <c r="AM16" i="2"/>
  <c r="AN25" i="2"/>
  <c r="AL25" i="2"/>
  <c r="AF15" i="2"/>
  <c r="AH18" i="2"/>
  <c r="AO23" i="2"/>
  <c r="AN23" i="2"/>
  <c r="AO18" i="2"/>
  <c r="AN18" i="2"/>
  <c r="AL24" i="2"/>
  <c r="AF17" i="2"/>
  <c r="AY23" i="2"/>
  <c r="AN15" i="2"/>
  <c r="AJ28" i="2"/>
  <c r="AL15" i="2"/>
  <c r="AM24" i="2"/>
  <c r="AH23" i="2"/>
  <c r="AX23" i="2"/>
  <c r="AX28" i="2" s="1"/>
  <c r="AF22" i="2"/>
  <c r="AW15" i="2"/>
  <c r="AC28" i="2"/>
  <c r="Z28" i="2"/>
  <c r="J28" i="2"/>
  <c r="L44" i="2"/>
  <c r="Z44" i="2"/>
  <c r="J44" i="2"/>
  <c r="AN39" i="2"/>
  <c r="AN27" i="2"/>
  <c r="AM27" i="2"/>
  <c r="AM18" i="2"/>
  <c r="AM15" i="2"/>
  <c r="AL27" i="2"/>
  <c r="AV43" i="2"/>
  <c r="L28" i="2"/>
  <c r="K28" i="2"/>
  <c r="Y28" i="2"/>
  <c r="AC44" i="2"/>
  <c r="Y44" i="2"/>
  <c r="AK44" i="2"/>
  <c r="AL36" i="2"/>
  <c r="AO36" i="2"/>
  <c r="R22" i="15"/>
  <c r="T22" i="15"/>
  <c r="V22" i="15"/>
  <c r="Y22" i="15"/>
  <c r="X44" i="2"/>
  <c r="H44" i="2"/>
  <c r="X28" i="2"/>
  <c r="H28" i="2"/>
  <c r="AF39" i="2"/>
  <c r="AL18" i="2"/>
  <c r="AG18" i="2"/>
  <c r="AF36" i="2"/>
  <c r="AF35" i="2"/>
  <c r="AF42" i="2"/>
  <c r="AL33" i="2"/>
  <c r="AG33" i="2"/>
  <c r="AW33" i="2"/>
  <c r="AH33" i="2"/>
  <c r="AM26" i="2"/>
  <c r="AY26" i="2"/>
  <c r="AG23" i="2"/>
  <c r="AM23" i="2"/>
  <c r="AW23" i="2"/>
  <c r="AF33" i="2"/>
  <c r="AK28" i="2"/>
  <c r="AO34" i="2"/>
  <c r="AO20" i="2"/>
  <c r="AO15" i="2"/>
  <c r="AV38" i="2"/>
  <c r="AV32" i="2"/>
  <c r="AV25" i="2"/>
  <c r="AV17" i="2"/>
  <c r="AE14" i="2"/>
  <c r="AM22" i="2"/>
  <c r="AG37" i="2"/>
  <c r="AM37" i="2"/>
  <c r="AO22" i="2"/>
  <c r="AG24" i="2"/>
  <c r="AO19" i="2"/>
  <c r="AA28" i="2"/>
  <c r="AV22" i="2"/>
  <c r="AO41" i="2"/>
  <c r="AN43" i="2"/>
  <c r="AN34" i="2"/>
  <c r="AN42" i="2"/>
  <c r="AM34" i="2"/>
  <c r="AM42" i="2"/>
  <c r="AM17" i="2"/>
  <c r="AL38" i="2"/>
  <c r="AL20" i="2"/>
  <c r="AF32" i="2"/>
  <c r="AE34" i="2"/>
  <c r="AE44" i="2" s="1"/>
  <c r="K44" i="2"/>
  <c r="AN20" i="2"/>
  <c r="O28" i="2"/>
  <c r="AL19" i="2"/>
  <c r="AO42" i="2"/>
  <c r="AN17" i="2"/>
  <c r="AV42" i="2"/>
  <c r="AV15" i="2"/>
  <c r="AL22" i="2"/>
  <c r="AO38" i="2"/>
  <c r="O46" i="2" l="1"/>
  <c r="AG22" i="15"/>
  <c r="AY41" i="2"/>
  <c r="J46" i="2"/>
  <c r="AJ46" i="2"/>
  <c r="J45" i="2"/>
  <c r="Z45" i="2" s="1"/>
  <c r="L46" i="2"/>
  <c r="AF44" i="2"/>
  <c r="Q44" i="2" s="1"/>
  <c r="AM41" i="2"/>
  <c r="AG38" i="2"/>
  <c r="AH38" i="2"/>
  <c r="AK46" i="2"/>
  <c r="AF19" i="2"/>
  <c r="AN28" i="2"/>
  <c r="AG32" i="2"/>
  <c r="AW18" i="2"/>
  <c r="AH17" i="2"/>
  <c r="AG17" i="2"/>
  <c r="AW17" i="2"/>
  <c r="AL17" i="2"/>
  <c r="AF16" i="2"/>
  <c r="AF18" i="2"/>
  <c r="AF20" i="2"/>
  <c r="AV28" i="2"/>
  <c r="AX46" i="2"/>
  <c r="J28" i="7" s="1"/>
  <c r="J32" i="7" s="1"/>
  <c r="AE28" i="2"/>
  <c r="P28" i="2" s="1"/>
  <c r="AV44" i="2"/>
  <c r="AO28" i="2"/>
  <c r="AO44" i="2"/>
  <c r="AY40" i="2"/>
  <c r="AM40" i="2"/>
  <c r="H46" i="2"/>
  <c r="AY25" i="2"/>
  <c r="AY28" i="2" s="1"/>
  <c r="AH31" i="2"/>
  <c r="AG31" i="2"/>
  <c r="AL31" i="2"/>
  <c r="AW31" i="2"/>
  <c r="AG22" i="2"/>
  <c r="AH22" i="2"/>
  <c r="AW22" i="2"/>
  <c r="AW20" i="2"/>
  <c r="AH20" i="2"/>
  <c r="AG20" i="2"/>
  <c r="AH14" i="2"/>
  <c r="AG14" i="2"/>
  <c r="AL14" i="2"/>
  <c r="AW14" i="2"/>
  <c r="AG35" i="2"/>
  <c r="AN35" i="2"/>
  <c r="AH35" i="2"/>
  <c r="AW35" i="2"/>
  <c r="AH34" i="2"/>
  <c r="AW34" i="2"/>
  <c r="AL34" i="2"/>
  <c r="AG34" i="2"/>
  <c r="AW39" i="2"/>
  <c r="AH39" i="2"/>
  <c r="AM39" i="2"/>
  <c r="AG39" i="2"/>
  <c r="K46" i="2"/>
  <c r="J29" i="2"/>
  <c r="AM25" i="2"/>
  <c r="AH16" i="2"/>
  <c r="AL16" i="2"/>
  <c r="AG16" i="2"/>
  <c r="AW16" i="2"/>
  <c r="AG42" i="2"/>
  <c r="AH42" i="2"/>
  <c r="AG27" i="2"/>
  <c r="AH27" i="2"/>
  <c r="P44" i="2"/>
  <c r="AW36" i="2"/>
  <c r="AG36" i="2"/>
  <c r="AH36" i="2"/>
  <c r="AN36" i="2"/>
  <c r="AM44" i="2" l="1"/>
  <c r="AE46" i="2"/>
  <c r="J38" i="7" s="1"/>
  <c r="AY44" i="2"/>
  <c r="AY46" i="2" s="1"/>
  <c r="L28" i="7" s="1"/>
  <c r="L32" i="7" s="1"/>
  <c r="AL32" i="2"/>
  <c r="AL44" i="2" s="1"/>
  <c r="AH32" i="2"/>
  <c r="AH44" i="2" s="1"/>
  <c r="AN44" i="2"/>
  <c r="AN46" i="2" s="1"/>
  <c r="G19" i="7" s="1"/>
  <c r="G23" i="7" s="1"/>
  <c r="AH19" i="2"/>
  <c r="AH28" i="2" s="1"/>
  <c r="S28" i="2" s="1"/>
  <c r="AG19" i="2"/>
  <c r="AG28" i="2" s="1"/>
  <c r="R28" i="2" s="1"/>
  <c r="AW19" i="2"/>
  <c r="AW28" i="2" s="1"/>
  <c r="AM19" i="2"/>
  <c r="AM28" i="2" s="1"/>
  <c r="AM46" i="2" s="1"/>
  <c r="F19" i="7" s="1"/>
  <c r="F23" i="7" s="1"/>
  <c r="AV46" i="2"/>
  <c r="AW32" i="2"/>
  <c r="AW44" i="2" s="1"/>
  <c r="AO46" i="2"/>
  <c r="H19" i="7" s="1"/>
  <c r="H23" i="7" s="1"/>
  <c r="AF28" i="2"/>
  <c r="P46" i="2"/>
  <c r="Z29" i="2"/>
  <c r="J47" i="2"/>
  <c r="AG44" i="2"/>
  <c r="AL28" i="2"/>
  <c r="J42" i="7" l="1"/>
  <c r="Q28" i="2"/>
  <c r="Q46" i="2" s="1"/>
  <c r="AF46" i="2"/>
  <c r="K38" i="7" s="1"/>
  <c r="K42" i="7" s="1"/>
  <c r="AW46" i="2"/>
  <c r="I28" i="7" s="1"/>
  <c r="AL46" i="2"/>
  <c r="E19" i="7" s="1"/>
  <c r="R29" i="2"/>
  <c r="S44" i="2"/>
  <c r="S46" i="2" s="1"/>
  <c r="AH46" i="2"/>
  <c r="AG46" i="2"/>
  <c r="R44" i="2"/>
  <c r="R46" i="2" s="1"/>
  <c r="L38" i="7" l="1"/>
  <c r="L42" i="7" s="1"/>
  <c r="K28" i="7"/>
  <c r="K32" i="7" s="1"/>
  <c r="I32" i="7"/>
  <c r="E23" i="7"/>
  <c r="I19" i="7"/>
  <c r="I23" i="7" s="1"/>
  <c r="I24" i="7" s="1"/>
  <c r="G53" i="7"/>
  <c r="R45" i="2"/>
  <c r="R47" i="2" s="1"/>
  <c r="I33" i="7" l="1"/>
  <c r="K33" i="7"/>
  <c r="F24" i="7"/>
  <c r="E24" i="7"/>
  <c r="H24" i="7"/>
  <c r="J33" i="7"/>
  <c r="L33" i="7"/>
  <c r="G24" i="7"/>
</calcChain>
</file>

<file path=xl/sharedStrings.xml><?xml version="1.0" encoding="utf-8"?>
<sst xmlns="http://schemas.openxmlformats.org/spreadsheetml/2006/main" count="867" uniqueCount="245">
  <si>
    <t>Nr crt</t>
  </si>
  <si>
    <t>Denumirea disciplinei</t>
  </si>
  <si>
    <t>Tip</t>
  </si>
  <si>
    <t>Cod disciplină</t>
  </si>
  <si>
    <t>C</t>
  </si>
  <si>
    <t>S</t>
  </si>
  <si>
    <t>L</t>
  </si>
  <si>
    <t>P</t>
  </si>
  <si>
    <t>Credite</t>
  </si>
  <si>
    <t>FV</t>
  </si>
  <si>
    <t>TO</t>
  </si>
  <si>
    <t>SI</t>
  </si>
  <si>
    <t>TOC</t>
  </si>
  <si>
    <t>TOA</t>
  </si>
  <si>
    <t>F</t>
  </si>
  <si>
    <t>Ore/săptămână</t>
  </si>
  <si>
    <t>Ore/semestru</t>
  </si>
  <si>
    <t>FACULTATEA DE INGINERIE</t>
  </si>
  <si>
    <t>Domeniul:</t>
  </si>
  <si>
    <t>PLAN DE ÎNVĂŢĂMÂNT</t>
  </si>
  <si>
    <t>SEMESTRUL 1</t>
  </si>
  <si>
    <t>SEMESTRUL 2</t>
  </si>
  <si>
    <t>DF</t>
  </si>
  <si>
    <t>DC</t>
  </si>
  <si>
    <t>DI</t>
  </si>
  <si>
    <t>DS</t>
  </si>
  <si>
    <t>DL</t>
  </si>
  <si>
    <t>CD</t>
  </si>
  <si>
    <t>ANUL I</t>
  </si>
  <si>
    <t>Cat</t>
  </si>
  <si>
    <t>DD</t>
  </si>
  <si>
    <t>D</t>
  </si>
  <si>
    <t>DO</t>
  </si>
  <si>
    <t>Denumirea disciplinei opţionale</t>
  </si>
  <si>
    <t>DO1</t>
  </si>
  <si>
    <t>DO2</t>
  </si>
  <si>
    <t>DO3</t>
  </si>
  <si>
    <t>DO4</t>
  </si>
  <si>
    <t>DO5</t>
  </si>
  <si>
    <t>U</t>
  </si>
  <si>
    <t>Forma de verificare</t>
  </si>
  <si>
    <t>Ore curs/săptămână</t>
  </si>
  <si>
    <t>Ore seminar/săptămână</t>
  </si>
  <si>
    <t>Ore laborator/săptămână</t>
  </si>
  <si>
    <t>Ore proiect/săptămână</t>
  </si>
  <si>
    <t>Total ore curs/semestru</t>
  </si>
  <si>
    <t>Total ore aplicaţii/semestru</t>
  </si>
  <si>
    <t>Total ore/semestru</t>
  </si>
  <si>
    <t>Total ore studiu individual/semestru</t>
  </si>
  <si>
    <t>Disciplină fundamentală</t>
  </si>
  <si>
    <t>Disciplină inginerească în domeniu</t>
  </si>
  <si>
    <t>Disciplină de specialitate</t>
  </si>
  <si>
    <t>Disciplină complementară</t>
  </si>
  <si>
    <t>Disciplină impusă sau obligatorie</t>
  </si>
  <si>
    <t>Disciplină opţională sau la alegere</t>
  </si>
  <si>
    <t>Disciplină liber aleasă sau facultativă</t>
  </si>
  <si>
    <t>DO6</t>
  </si>
  <si>
    <t>DO7</t>
  </si>
  <si>
    <t>DO8</t>
  </si>
  <si>
    <t>DO9</t>
  </si>
  <si>
    <t>RECTOR,</t>
  </si>
  <si>
    <t>DECAN,</t>
  </si>
  <si>
    <t>Ciclul de studii:</t>
  </si>
  <si>
    <t>Titlul absolventului:</t>
  </si>
  <si>
    <t>Durata studiilor:</t>
  </si>
  <si>
    <t>Număr credite:</t>
  </si>
  <si>
    <t>Forma de învăţământ:</t>
  </si>
  <si>
    <t>Anul</t>
  </si>
  <si>
    <t>I</t>
  </si>
  <si>
    <t>II</t>
  </si>
  <si>
    <t>III</t>
  </si>
  <si>
    <t>IV</t>
  </si>
  <si>
    <t>Activităţi didactice</t>
  </si>
  <si>
    <t>Sem. 1</t>
  </si>
  <si>
    <t>Sem. 2</t>
  </si>
  <si>
    <t>Sesiunea de examene</t>
  </si>
  <si>
    <t>Iarnă</t>
  </si>
  <si>
    <t>Vară</t>
  </si>
  <si>
    <t>Practica săptămâni</t>
  </si>
  <si>
    <t>Numărul orelor pe săptămână</t>
  </si>
  <si>
    <t>SITUAŢII STATISTICE</t>
  </si>
  <si>
    <t>Total</t>
  </si>
  <si>
    <t>%</t>
  </si>
  <si>
    <t>Categorii de discipline</t>
  </si>
  <si>
    <t>Tipuri de discipline</t>
  </si>
  <si>
    <t>Total ore fără proiect de diplomă şi practică:</t>
  </si>
  <si>
    <t>Total ore curs</t>
  </si>
  <si>
    <t>Total ore aplicaţii</t>
  </si>
  <si>
    <t>TOTAL ORE:</t>
  </si>
  <si>
    <t>ANUL II</t>
  </si>
  <si>
    <t>ANUL III</t>
  </si>
  <si>
    <t>TOTAL SEMESTRU</t>
  </si>
  <si>
    <t>TOTAL AN</t>
  </si>
  <si>
    <t>ANUL IV</t>
  </si>
  <si>
    <t>Raport  CURS / APLICAŢII:</t>
  </si>
  <si>
    <t xml:space="preserve"> </t>
  </si>
  <si>
    <t>DUPĂ SEMESTRUL 8</t>
  </si>
  <si>
    <t>UNIVERSITATEA „VASILE ALECSANDRI” DIN BACĂU</t>
  </si>
  <si>
    <t>Finalizare proiect</t>
  </si>
  <si>
    <t>DIRECTOR DEPARTAMENT,</t>
  </si>
  <si>
    <t>.</t>
  </si>
  <si>
    <t>Ingineria şi protecţia mediului în industrie</t>
  </si>
  <si>
    <t>Facultatea</t>
  </si>
  <si>
    <t>DenFac</t>
  </si>
  <si>
    <t>Decani</t>
  </si>
  <si>
    <t>Departamente</t>
  </si>
  <si>
    <t>DirectoriDep</t>
  </si>
  <si>
    <t>Ciclul de studii</t>
  </si>
  <si>
    <t>Forma de învățământ</t>
  </si>
  <si>
    <t>Domeniul</t>
  </si>
  <si>
    <t>Programul de studii</t>
  </si>
  <si>
    <t>Departamentul de energetică, mecatronică și știința calculatoarelor (EMSC)</t>
  </si>
  <si>
    <t>Prof.univ.dr.ing. George CULEA</t>
  </si>
  <si>
    <t>Studii universitare de licență</t>
  </si>
  <si>
    <t>Învățământ cu frecvență (IF)</t>
  </si>
  <si>
    <t>Calculatoare şi tehnologia informaţiei</t>
  </si>
  <si>
    <t>Tehnologia informaţiei</t>
  </si>
  <si>
    <t>FACULTATEA DE LITERE</t>
  </si>
  <si>
    <t>Conf.univ.dr. Simina MASTACAN</t>
  </si>
  <si>
    <t>Departamentul de ingineria şi managementul sistemelor industriale (IMSI)</t>
  </si>
  <si>
    <t>Ștudii universitare de master</t>
  </si>
  <si>
    <t>Învățământ la distanță (ID)</t>
  </si>
  <si>
    <t>Ingineria mediului</t>
  </si>
  <si>
    <t>FACULTATEA DE ȘTIINȚE</t>
  </si>
  <si>
    <t>Prof.univ.dr. Mihai TALMACIU</t>
  </si>
  <si>
    <t>Departamentul de ingineria şi managementul sistemelor mecanice (IMSM)</t>
  </si>
  <si>
    <t>Prof.univ.dr.ing. Gheorghe PINTILIE</t>
  </si>
  <si>
    <t>Studii universitare de doctorat</t>
  </si>
  <si>
    <t>Învățământ cu frecvență redusă (IFR)</t>
  </si>
  <si>
    <t>Ingineria produselor alimentare</t>
  </si>
  <si>
    <t>Ingineria dezvoltării rurale durabile</t>
  </si>
  <si>
    <t>FACULTATEA DE ȘTIINȚE ECONOMICE</t>
  </si>
  <si>
    <t>Prof.univ.dr.ing.ec. Ovidiu-Leonard TURCU</t>
  </si>
  <si>
    <t>Departamentul de ingineria mediului şi inginerie mecanică (IMIM)</t>
  </si>
  <si>
    <t>Prof.univ.dr.ing. Luminița BIBIRE</t>
  </si>
  <si>
    <t>Studii de conversie profesională</t>
  </si>
  <si>
    <t>Inginerie chimică</t>
  </si>
  <si>
    <t>FACULTATEA DE ȘTIINȚE ALE MIȘCĂRII, SPORTULUI ȘI SĂNĂTĂȚII</t>
  </si>
  <si>
    <t>Prof.univ.dr. Nănuț-Nicu MÂRZA-DĂNILĂ</t>
  </si>
  <si>
    <t>Departamentul de inginerie chimică și alimentară (ICA)</t>
  </si>
  <si>
    <t>Prof.univ.dr.chim. Doru-Neculai MIRON</t>
  </si>
  <si>
    <t>Inginerie energetică</t>
  </si>
  <si>
    <t>Controlul şi securitatea produselor alimentare</t>
  </si>
  <si>
    <t>DEPARTAMENTUL PENTRU PREGĂTIREA PERSONALULUI DIDACTIC</t>
  </si>
  <si>
    <t>Prof.univ.dr. Gheorghe DUMITRIU</t>
  </si>
  <si>
    <t>Departamentul de limbi și literaturi străine</t>
  </si>
  <si>
    <t>Conf.univ.dr. Elena BONTA</t>
  </si>
  <si>
    <t>Inginerie industrială</t>
  </si>
  <si>
    <t>Inginerie biochimică</t>
  </si>
  <si>
    <t>Departamentul de limba și literatura română și științe ale comunicării</t>
  </si>
  <si>
    <t>Lector univ.dr. Luminița DRUGĂ</t>
  </si>
  <si>
    <t>Inginerie mecanică</t>
  </si>
  <si>
    <t>Energetică industrială</t>
  </si>
  <si>
    <t>Departamentul de educație fizică și performanță sportivă</t>
  </si>
  <si>
    <t>Prof.univ.dr. Gheorghe BALINT</t>
  </si>
  <si>
    <t>Inginerie şi management</t>
  </si>
  <si>
    <t>Design industrial</t>
  </si>
  <si>
    <t>Departamentul de kinetoterapie și terapie ocupațională</t>
  </si>
  <si>
    <t>Prof.univ.dr. Gloria RAȚĂ</t>
  </si>
  <si>
    <t>Mecatronică şi robotică</t>
  </si>
  <si>
    <t>Ingineria şi managementul calităţii</t>
  </si>
  <si>
    <t>Departamentul de matematică, informatică și științele educației</t>
  </si>
  <si>
    <t>Conf.univ.dr. Marcelina-Cristina MOCANU</t>
  </si>
  <si>
    <t>Limbă şi literatură</t>
  </si>
  <si>
    <t>Tehnologia construcţiilor de maşini</t>
  </si>
  <si>
    <t>Departamentul de biologie, ecologie și protecția mediului</t>
  </si>
  <si>
    <t>Lector univ.dr. Camelia URECHE</t>
  </si>
  <si>
    <t>Limbi moderne aplicate</t>
  </si>
  <si>
    <t>Echipamente pentru procese industriale</t>
  </si>
  <si>
    <t>Departamentul de contabilitate, audit și analiză economico-financiară</t>
  </si>
  <si>
    <t>Prof.univ.dr. Mihai DEJU</t>
  </si>
  <si>
    <t>Ştiinţe ale comunicării</t>
  </si>
  <si>
    <t>Inginerie economică în domeniul mecanic</t>
  </si>
  <si>
    <t>Departamentul de marketing și management</t>
  </si>
  <si>
    <t>Prof.univ.dr. Eugenia HARJA</t>
  </si>
  <si>
    <t>Biologie</t>
  </si>
  <si>
    <t>Mecatronică</t>
  </si>
  <si>
    <t>Departamentul pentru pregătirea personalului didactic</t>
  </si>
  <si>
    <t>Informatică</t>
  </si>
  <si>
    <t>Limba şi literatura engleză - Limba şi literatura franceză</t>
  </si>
  <si>
    <t>Matematică</t>
  </si>
  <si>
    <t>Limba şi literatura română - Limba şi literatura engleză</t>
  </si>
  <si>
    <t>Ştiinţa mediului</t>
  </si>
  <si>
    <t>Limba şi literatura română - Limba şi literatura franceză</t>
  </si>
  <si>
    <t>Ştiinţe ale educaţiei</t>
  </si>
  <si>
    <t>Limba şi literatura franceză - Limba şi literatura română</t>
  </si>
  <si>
    <t>Administrarea afacerilor</t>
  </si>
  <si>
    <t>Limba şi literatura engleză - Limba şi literatura română</t>
  </si>
  <si>
    <t>Contabilitate</t>
  </si>
  <si>
    <t>Traducere şi interpretare (engleză, franceză)</t>
  </si>
  <si>
    <t>Comunicare şi relaţii publice</t>
  </si>
  <si>
    <t>Marketing</t>
  </si>
  <si>
    <t>Educaţie fizică şi sport</t>
  </si>
  <si>
    <t>Kinetoterapie</t>
  </si>
  <si>
    <t>Psihologie</t>
  </si>
  <si>
    <t>Ecologie şi protecţia mediului</t>
  </si>
  <si>
    <t>Pedagogia învăţământului primar şi preşcolar</t>
  </si>
  <si>
    <t>Contabilitate şi informatică de gestiune</t>
  </si>
  <si>
    <t>Educaţie fizică şi sportivă</t>
  </si>
  <si>
    <t>Sport şi performanţă motrică</t>
  </si>
  <si>
    <t>Kinetoterapie şi motricitate specială</t>
  </si>
  <si>
    <t>Terapie ocupaţională</t>
  </si>
  <si>
    <t>Modul psihopedagogic- nivelul I</t>
  </si>
  <si>
    <t>Cod</t>
  </si>
  <si>
    <t>Programul de studii:</t>
  </si>
  <si>
    <t>Inginer</t>
  </si>
  <si>
    <t>4 ani</t>
  </si>
  <si>
    <t>Practica de an (totalul stagiilor anuale):</t>
  </si>
  <si>
    <t>Practica pentru elaborarea proiectului de diplomă:</t>
  </si>
  <si>
    <t>Conf. dr. ing. Bogdan Alexandru Chiriță</t>
  </si>
  <si>
    <t>Prof.univ.dr.ing. Valentin ZICHIL</t>
  </si>
  <si>
    <t>UB01II</t>
  </si>
  <si>
    <t>240 credite la disciplinele obligatorii și opționale + 10 credite la finalizare de studii</t>
  </si>
  <si>
    <t>Departamentul …………………….</t>
  </si>
  <si>
    <t>………………..</t>
  </si>
  <si>
    <t>……………………..</t>
  </si>
  <si>
    <t>Departamentul ………………………………….</t>
  </si>
  <si>
    <t>Valabil începând cu anul I universitar ………..-…………..</t>
  </si>
  <si>
    <t>Procent maxim online:</t>
  </si>
  <si>
    <t>Curs ………..       Aplicații …….</t>
  </si>
  <si>
    <t>Competențe profesionale</t>
  </si>
  <si>
    <t>Competențe transversale</t>
  </si>
  <si>
    <t>Se vor specifica doar competențele generale  (C1 - C6), așa cum sunt menționate in suplimentul la diplomă</t>
  </si>
  <si>
    <t>Departamentul …………</t>
  </si>
  <si>
    <t>COMPETENȚE CONFERITE DE PROGRAMUL DE STUDII</t>
  </si>
  <si>
    <t>APROBARE SENAT</t>
  </si>
  <si>
    <t>L IM</t>
  </si>
  <si>
    <t>P IM</t>
  </si>
  <si>
    <t>OE</t>
  </si>
  <si>
    <t>UN</t>
  </si>
  <si>
    <t>Nr. crt.</t>
  </si>
  <si>
    <t>Număr</t>
  </si>
  <si>
    <t>Număr credite OE</t>
  </si>
  <si>
    <t>Număr credite UN</t>
  </si>
  <si>
    <t>Total credite</t>
  </si>
  <si>
    <t>Universitate</t>
  </si>
  <si>
    <t>Operator economic</t>
  </si>
  <si>
    <t>CU</t>
  </si>
  <si>
    <t>CE</t>
  </si>
  <si>
    <t>LIM</t>
  </si>
  <si>
    <t>PM</t>
  </si>
  <si>
    <t>Ore laborator invățare prin muncă/săptămână</t>
  </si>
  <si>
    <t>Ore proiect invățare prin muncă/săptămână</t>
  </si>
  <si>
    <t>5x30</t>
  </si>
  <si>
    <t>2x30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</si>
</sst>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4" x14ac:knownFonts="1">
    <font>
      <sz val="10"/>
      <name val="Arial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sz val="8"/>
      <color indexed="63"/>
      <name val="Arial"/>
      <family val="2"/>
    </font>
    <font>
      <sz val="10"/>
      <color indexed="63"/>
      <name val="Arial"/>
      <family val="2"/>
    </font>
    <font>
      <sz val="12"/>
      <color indexed="63"/>
      <name val="Arial"/>
      <family val="2"/>
    </font>
    <font>
      <b/>
      <sz val="8"/>
      <color indexed="6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rgb="FFFFFF00"/>
      <name val="Arial"/>
      <family val="2"/>
    </font>
    <font>
      <sz val="8"/>
      <color rgb="FFFFFF00"/>
      <name val="Arial"/>
      <family val="2"/>
    </font>
    <font>
      <b/>
      <sz val="10"/>
      <color rgb="FFFF0000"/>
      <name val="Arial"/>
      <family val="2"/>
    </font>
    <font>
      <sz val="8"/>
      <color theme="0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8"/>
      <color rgb="FFFF000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  <charset val="238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9" fontId="1" fillId="0" borderId="0" applyFont="0" applyFill="0" applyBorder="0" applyAlignment="0" applyProtection="0"/>
  </cellStyleXfs>
  <cellXfs count="433">
    <xf numFmtId="0" fontId="0" fillId="0" borderId="0" xfId="0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Protection="1">
      <protection locked="0"/>
    </xf>
    <xf numFmtId="0" fontId="15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0" xfId="0" applyFont="1"/>
    <xf numFmtId="0" fontId="16" fillId="0" borderId="1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9" fillId="0" borderId="0" xfId="0" applyFont="1"/>
    <xf numFmtId="0" fontId="9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3" fillId="0" borderId="0" xfId="0" applyFont="1" applyAlignment="1">
      <alignment horizontal="center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6" fillId="0" borderId="29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9" fontId="16" fillId="0" borderId="27" xfId="2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9" fontId="16" fillId="0" borderId="42" xfId="2" applyFont="1" applyBorder="1" applyAlignment="1">
      <alignment horizontal="center" vertical="center"/>
    </xf>
    <xf numFmtId="0" fontId="17" fillId="0" borderId="11" xfId="0" applyFont="1" applyBorder="1" applyAlignment="1">
      <alignment horizontal="center"/>
    </xf>
    <xf numFmtId="0" fontId="17" fillId="0" borderId="29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3" fillId="0" borderId="0" xfId="0" applyFont="1"/>
    <xf numFmtId="0" fontId="0" fillId="0" borderId="43" xfId="0" applyBorder="1" applyAlignment="1">
      <alignment horizontal="center" vertical="center"/>
    </xf>
    <xf numFmtId="2" fontId="23" fillId="0" borderId="0" xfId="0" applyNumberFormat="1" applyFont="1"/>
    <xf numFmtId="0" fontId="25" fillId="0" borderId="0" xfId="0" applyFont="1"/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0" fontId="26" fillId="0" borderId="0" xfId="0" applyFont="1" applyAlignment="1" applyProtection="1">
      <alignment horizontal="center" vertical="center"/>
      <protection locked="0"/>
    </xf>
    <xf numFmtId="0" fontId="21" fillId="3" borderId="0" xfId="0" applyFont="1" applyFill="1"/>
    <xf numFmtId="0" fontId="0" fillId="3" borderId="0" xfId="0" applyFill="1"/>
    <xf numFmtId="0" fontId="22" fillId="3" borderId="0" xfId="0" applyFont="1" applyFill="1"/>
    <xf numFmtId="0" fontId="16" fillId="3" borderId="0" xfId="0" applyFont="1" applyFill="1"/>
    <xf numFmtId="0" fontId="18" fillId="3" borderId="0" xfId="0" applyFont="1" applyFill="1"/>
    <xf numFmtId="0" fontId="26" fillId="3" borderId="0" xfId="0" applyFont="1" applyFill="1" applyAlignment="1">
      <alignment horizontal="center" vertical="center"/>
    </xf>
    <xf numFmtId="0" fontId="26" fillId="3" borderId="0" xfId="0" applyFont="1" applyFill="1"/>
    <xf numFmtId="0" fontId="26" fillId="3" borderId="0" xfId="0" applyFont="1" applyFill="1" applyAlignment="1" applyProtection="1">
      <alignment horizontal="center" vertical="center"/>
      <protection locked="0"/>
    </xf>
    <xf numFmtId="164" fontId="16" fillId="0" borderId="27" xfId="2" applyNumberFormat="1" applyFont="1" applyBorder="1" applyAlignment="1">
      <alignment horizontal="center" vertical="center"/>
    </xf>
    <xf numFmtId="164" fontId="16" fillId="0" borderId="29" xfId="2" applyNumberFormat="1" applyFont="1" applyBorder="1" applyAlignment="1">
      <alignment horizontal="center" vertical="center"/>
    </xf>
    <xf numFmtId="1" fontId="0" fillId="0" borderId="0" xfId="0" applyNumberFormat="1"/>
    <xf numFmtId="1" fontId="27" fillId="0" borderId="0" xfId="0" applyNumberFormat="1" applyFont="1"/>
    <xf numFmtId="0" fontId="0" fillId="0" borderId="2" xfId="0" applyBorder="1" applyAlignment="1">
      <alignment horizontal="center" vertical="center"/>
    </xf>
    <xf numFmtId="2" fontId="9" fillId="0" borderId="0" xfId="0" applyNumberFormat="1" applyFont="1" applyProtection="1">
      <protection locked="0"/>
    </xf>
    <xf numFmtId="2" fontId="9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28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center"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/>
    </xf>
    <xf numFmtId="0" fontId="25" fillId="0" borderId="6" xfId="0" applyFont="1" applyBorder="1" applyAlignment="1" applyProtection="1">
      <alignment horizontal="center" vertical="center"/>
      <protection locked="0"/>
    </xf>
    <xf numFmtId="0" fontId="25" fillId="0" borderId="21" xfId="0" applyFont="1" applyBorder="1" applyAlignment="1" applyProtection="1">
      <alignment horizontal="center"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0" fontId="11" fillId="3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7" fillId="0" borderId="0" xfId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7" fillId="3" borderId="0" xfId="1" applyFill="1" applyAlignment="1">
      <alignment horizontal="center" vertical="center"/>
    </xf>
    <xf numFmtId="0" fontId="9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0" xfId="1" applyFont="1" applyAlignment="1" applyProtection="1">
      <alignment horizontal="center" vertical="center"/>
      <protection locked="0"/>
    </xf>
    <xf numFmtId="2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3" fillId="3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3" fillId="0" borderId="16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horizontal="center" vertical="center"/>
      <protection locked="0"/>
    </xf>
    <xf numFmtId="0" fontId="3" fillId="0" borderId="28" xfId="1" applyFont="1" applyBorder="1" applyAlignment="1" applyProtection="1">
      <alignment horizontal="center" vertical="center"/>
      <protection locked="0"/>
    </xf>
    <xf numFmtId="0" fontId="3" fillId="0" borderId="24" xfId="1" applyFont="1" applyBorder="1" applyAlignment="1">
      <alignment horizontal="center" vertical="center"/>
    </xf>
    <xf numFmtId="1" fontId="3" fillId="0" borderId="4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17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18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left"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9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0" fontId="3" fillId="0" borderId="34" xfId="1" applyFont="1" applyBorder="1" applyAlignment="1" applyProtection="1">
      <alignment horizontal="center" vertical="center"/>
      <protection locked="0"/>
    </xf>
    <xf numFmtId="0" fontId="10" fillId="0" borderId="10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3" fillId="0" borderId="37" xfId="1" applyFont="1" applyBorder="1" applyAlignment="1" applyProtection="1">
      <alignment horizontal="center" vertical="center"/>
      <protection locked="0"/>
    </xf>
    <xf numFmtId="0" fontId="3" fillId="0" borderId="14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2" fontId="2" fillId="0" borderId="0" xfId="0" applyNumberFormat="1" applyFont="1"/>
    <xf numFmtId="0" fontId="2" fillId="0" borderId="0" xfId="0" applyFont="1"/>
    <xf numFmtId="0" fontId="31" fillId="0" borderId="0" xfId="0" applyFont="1"/>
    <xf numFmtId="0" fontId="32" fillId="0" borderId="0" xfId="0" applyFont="1"/>
    <xf numFmtId="0" fontId="3" fillId="4" borderId="0" xfId="1" applyFont="1" applyFill="1" applyAlignment="1">
      <alignment horizontal="center" vertical="center"/>
    </xf>
    <xf numFmtId="0" fontId="33" fillId="0" borderId="6" xfId="0" applyFont="1" applyBorder="1" applyAlignment="1" applyProtection="1">
      <alignment horizontal="left" vertical="center"/>
      <protection locked="0"/>
    </xf>
    <xf numFmtId="0" fontId="7" fillId="0" borderId="0" xfId="0" applyFont="1"/>
    <xf numFmtId="0" fontId="34" fillId="0" borderId="29" xfId="0" applyFont="1" applyBorder="1" applyAlignment="1">
      <alignment vertical="center" wrapText="1"/>
    </xf>
    <xf numFmtId="0" fontId="35" fillId="0" borderId="0" xfId="0" applyFont="1" applyProtection="1">
      <protection locked="0"/>
    </xf>
    <xf numFmtId="0" fontId="35" fillId="0" borderId="0" xfId="0" applyFont="1" applyAlignment="1" applyProtection="1">
      <alignment horizontal="left"/>
      <protection locked="0"/>
    </xf>
    <xf numFmtId="0" fontId="22" fillId="0" borderId="0" xfId="0" applyFont="1" applyAlignment="1">
      <alignment vertical="center"/>
    </xf>
    <xf numFmtId="2" fontId="26" fillId="0" borderId="0" xfId="2" applyNumberFormat="1" applyFont="1" applyAlignment="1">
      <alignment horizontal="center"/>
    </xf>
    <xf numFmtId="0" fontId="32" fillId="0" borderId="0" xfId="1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1" applyAlignment="1">
      <alignment horizontal="left" vertical="center"/>
    </xf>
    <xf numFmtId="0" fontId="7" fillId="5" borderId="0" xfId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0" fillId="6" borderId="0" xfId="0" applyFill="1"/>
    <xf numFmtId="0" fontId="3" fillId="5" borderId="0" xfId="1" applyFont="1" applyFill="1" applyAlignment="1">
      <alignment horizontal="center" vertical="center"/>
    </xf>
    <xf numFmtId="0" fontId="36" fillId="3" borderId="0" xfId="0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3" borderId="0" xfId="0" applyFont="1" applyFill="1" applyAlignment="1">
      <alignment horizontal="center" vertical="center" wrapText="1"/>
    </xf>
    <xf numFmtId="0" fontId="38" fillId="3" borderId="0" xfId="0" applyFont="1" applyFill="1" applyAlignment="1">
      <alignment horizontal="center" vertical="center" wrapText="1"/>
    </xf>
    <xf numFmtId="0" fontId="39" fillId="3" borderId="0" xfId="0" applyFont="1" applyFill="1" applyAlignment="1">
      <alignment horizontal="center" vertical="center"/>
    </xf>
    <xf numFmtId="0" fontId="40" fillId="3" borderId="0" xfId="0" applyFont="1" applyFill="1" applyAlignment="1">
      <alignment horizontal="center" vertical="center"/>
    </xf>
    <xf numFmtId="0" fontId="41" fillId="3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0" fontId="36" fillId="7" borderId="0" xfId="0" applyFont="1" applyFill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3" fillId="0" borderId="4" xfId="0" applyFont="1" applyBorder="1" applyAlignment="1" applyProtection="1">
      <alignment horizontal="left" vertical="center" wrapText="1"/>
      <protection locked="0"/>
    </xf>
    <xf numFmtId="0" fontId="43" fillId="0" borderId="0" xfId="0" applyFont="1" applyAlignment="1">
      <alignment horizontal="center" vertical="center"/>
    </xf>
    <xf numFmtId="0" fontId="44" fillId="0" borderId="0" xfId="0" applyFont="1"/>
    <xf numFmtId="0" fontId="41" fillId="0" borderId="0" xfId="0" applyFont="1" applyAlignment="1">
      <alignment horizontal="center" vertical="center"/>
    </xf>
    <xf numFmtId="0" fontId="3" fillId="8" borderId="16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left" vertical="center"/>
      <protection locked="0"/>
    </xf>
    <xf numFmtId="0" fontId="3" fillId="8" borderId="4" xfId="0" applyFont="1" applyFill="1" applyBorder="1" applyAlignment="1">
      <alignment horizontal="center" vertical="center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8" borderId="28" xfId="0" applyFont="1" applyFill="1" applyBorder="1" applyAlignment="1" applyProtection="1">
      <alignment horizontal="center" vertical="center"/>
      <protection locked="0"/>
    </xf>
    <xf numFmtId="0" fontId="3" fillId="8" borderId="24" xfId="0" applyFont="1" applyFill="1" applyBorder="1" applyAlignment="1">
      <alignment horizontal="center" vertical="center"/>
    </xf>
    <xf numFmtId="1" fontId="3" fillId="8" borderId="4" xfId="0" applyNumberFormat="1" applyFont="1" applyFill="1" applyBorder="1" applyAlignment="1">
      <alignment horizontal="center" vertical="center"/>
    </xf>
    <xf numFmtId="0" fontId="3" fillId="8" borderId="17" xfId="0" applyFont="1" applyFill="1" applyBorder="1" applyAlignment="1" applyProtection="1">
      <alignment horizontal="center" vertical="center"/>
      <protection locked="0"/>
    </xf>
    <xf numFmtId="0" fontId="3" fillId="8" borderId="6" xfId="0" applyFont="1" applyFill="1" applyBorder="1" applyAlignment="1" applyProtection="1">
      <alignment horizontal="center" vertical="center"/>
      <protection locked="0"/>
    </xf>
    <xf numFmtId="0" fontId="3" fillId="8" borderId="6" xfId="0" applyFont="1" applyFill="1" applyBorder="1" applyAlignment="1" applyProtection="1">
      <alignment horizontal="left" vertical="center"/>
      <protection locked="0"/>
    </xf>
    <xf numFmtId="0" fontId="3" fillId="8" borderId="7" xfId="0" applyFont="1" applyFill="1" applyBorder="1" applyAlignment="1" applyProtection="1">
      <alignment horizontal="center" vertical="center"/>
      <protection locked="0"/>
    </xf>
    <xf numFmtId="0" fontId="3" fillId="8" borderId="25" xfId="0" applyFont="1" applyFill="1" applyBorder="1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33" fillId="0" borderId="6" xfId="0" applyFont="1" applyBorder="1" applyAlignment="1" applyProtection="1">
      <alignment horizontal="left" vertical="center" wrapText="1"/>
      <protection locked="0"/>
    </xf>
    <xf numFmtId="0" fontId="4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3" fillId="0" borderId="0" xfId="0" applyFont="1" applyAlignment="1">
      <alignment horizontal="right"/>
    </xf>
    <xf numFmtId="0" fontId="18" fillId="0" borderId="47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58" xfId="1" applyFont="1" applyBorder="1" applyAlignment="1">
      <alignment horizontal="center" vertical="center"/>
    </xf>
    <xf numFmtId="0" fontId="46" fillId="0" borderId="0" xfId="0" applyFont="1"/>
    <xf numFmtId="0" fontId="45" fillId="0" borderId="0" xfId="0" applyFont="1" applyAlignment="1">
      <alignment horizontal="right"/>
    </xf>
    <xf numFmtId="0" fontId="33" fillId="0" borderId="0" xfId="0" applyFont="1" applyAlignment="1" applyProtection="1">
      <alignment horizontal="left" vertical="center" wrapText="1"/>
      <protection locked="0"/>
    </xf>
    <xf numFmtId="1" fontId="3" fillId="0" borderId="0" xfId="1" applyNumberFormat="1" applyFont="1" applyAlignment="1">
      <alignment horizontal="center" vertical="center"/>
    </xf>
    <xf numFmtId="0" fontId="33" fillId="0" borderId="0" xfId="0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10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2" fillId="0" borderId="0" xfId="1" applyFont="1" applyAlignment="1">
      <alignment vertical="center" wrapText="1"/>
    </xf>
    <xf numFmtId="0" fontId="18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56" xfId="1" applyFont="1" applyBorder="1" applyAlignment="1">
      <alignment vertical="center" wrapText="1"/>
    </xf>
    <xf numFmtId="0" fontId="4" fillId="0" borderId="57" xfId="1" applyFont="1" applyBorder="1" applyAlignment="1">
      <alignment vertical="center" wrapText="1"/>
    </xf>
    <xf numFmtId="0" fontId="4" fillId="0" borderId="57" xfId="1" applyFont="1" applyBorder="1" applyAlignment="1">
      <alignment horizontal="center" vertical="center" wrapText="1"/>
    </xf>
    <xf numFmtId="0" fontId="3" fillId="0" borderId="56" xfId="1" applyFont="1" applyBorder="1" applyAlignment="1" applyProtection="1">
      <alignment horizontal="center" vertical="center"/>
      <protection locked="0"/>
    </xf>
    <xf numFmtId="0" fontId="3" fillId="0" borderId="57" xfId="1" applyFont="1" applyBorder="1" applyAlignment="1">
      <alignment horizontal="center" vertical="center"/>
    </xf>
    <xf numFmtId="0" fontId="18" fillId="0" borderId="56" xfId="1" applyFont="1" applyBorder="1" applyAlignment="1">
      <alignment vertical="center"/>
    </xf>
    <xf numFmtId="0" fontId="4" fillId="0" borderId="57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3" fillId="0" borderId="57" xfId="1" applyFont="1" applyBorder="1" applyAlignment="1" applyProtection="1">
      <alignment horizontal="center" vertical="center"/>
      <protection locked="0"/>
    </xf>
    <xf numFmtId="0" fontId="3" fillId="0" borderId="58" xfId="1" applyFont="1" applyBorder="1" applyAlignment="1" applyProtection="1">
      <alignment horizontal="center" vertical="center"/>
      <protection locked="0"/>
    </xf>
    <xf numFmtId="0" fontId="16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164" fontId="16" fillId="0" borderId="0" xfId="2" applyNumberFormat="1" applyFont="1" applyBorder="1" applyAlignment="1">
      <alignment horizontal="center" vertical="center"/>
    </xf>
    <xf numFmtId="0" fontId="48" fillId="3" borderId="0" xfId="0" applyFont="1" applyFill="1"/>
    <xf numFmtId="0" fontId="44" fillId="3" borderId="0" xfId="0" applyFont="1" applyFill="1"/>
    <xf numFmtId="0" fontId="49" fillId="3" borderId="0" xfId="0" applyFont="1" applyFill="1"/>
    <xf numFmtId="0" fontId="4" fillId="0" borderId="2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9" fillId="0" borderId="30" xfId="0" applyFont="1" applyBorder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31" fillId="0" borderId="17" xfId="0" applyFont="1" applyBorder="1" applyAlignment="1" applyProtection="1">
      <alignment horizontal="center" vertical="center" wrapText="1"/>
      <protection locked="0"/>
    </xf>
    <xf numFmtId="0" fontId="31" fillId="0" borderId="17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2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5" borderId="56" xfId="0" applyFont="1" applyFill="1" applyBorder="1" applyAlignment="1" applyProtection="1">
      <alignment horizontal="center" vertical="center"/>
      <protection locked="0"/>
    </xf>
    <xf numFmtId="0" fontId="36" fillId="5" borderId="56" xfId="0" applyFont="1" applyFill="1" applyBorder="1" applyAlignment="1" applyProtection="1">
      <alignment horizontal="center" vertical="center"/>
      <protection locked="0"/>
    </xf>
    <xf numFmtId="0" fontId="51" fillId="8" borderId="24" xfId="0" applyFont="1" applyFill="1" applyBorder="1" applyAlignment="1">
      <alignment horizontal="center" vertical="center"/>
    </xf>
    <xf numFmtId="0" fontId="52" fillId="3" borderId="0" xfId="0" applyFont="1" applyFill="1" applyAlignment="1">
      <alignment horizontal="center" vertical="center"/>
    </xf>
    <xf numFmtId="0" fontId="3" fillId="8" borderId="28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1" fontId="50" fillId="0" borderId="22" xfId="0" applyNumberFormat="1" applyFont="1" applyBorder="1" applyAlignment="1">
      <alignment horizontal="center"/>
    </xf>
    <xf numFmtId="0" fontId="0" fillId="0" borderId="62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9" fontId="16" fillId="0" borderId="10" xfId="2" applyFont="1" applyBorder="1" applyAlignment="1">
      <alignment horizontal="center" vertical="center"/>
    </xf>
    <xf numFmtId="1" fontId="50" fillId="0" borderId="30" xfId="0" applyNumberFormat="1" applyFont="1" applyBorder="1" applyAlignment="1">
      <alignment horizontal="center"/>
    </xf>
    <xf numFmtId="0" fontId="52" fillId="3" borderId="0" xfId="0" applyFont="1" applyFill="1" applyAlignment="1">
      <alignment horizontal="center" vertical="center" wrapText="1"/>
    </xf>
    <xf numFmtId="0" fontId="32" fillId="0" borderId="16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2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center" wrapText="1"/>
      <protection locked="0"/>
    </xf>
    <xf numFmtId="0" fontId="35" fillId="0" borderId="0" xfId="0" applyFont="1" applyAlignment="1" applyProtection="1">
      <alignment horizontal="center"/>
      <protection locked="0"/>
    </xf>
    <xf numFmtId="2" fontId="9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18" fillId="0" borderId="45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35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0" fontId="22" fillId="0" borderId="0" xfId="0" applyFont="1" applyAlignment="1">
      <alignment horizontal="left"/>
    </xf>
    <xf numFmtId="0" fontId="16" fillId="0" borderId="1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right"/>
    </xf>
    <xf numFmtId="0" fontId="16" fillId="0" borderId="56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45" fillId="0" borderId="0" xfId="0" applyFont="1" applyAlignment="1">
      <alignment horizontal="right"/>
    </xf>
    <xf numFmtId="0" fontId="2" fillId="0" borderId="55" xfId="0" applyFont="1" applyBorder="1" applyAlignment="1" applyProtection="1">
      <alignment horizontal="center" vertical="center" wrapText="1"/>
      <protection locked="0"/>
    </xf>
    <xf numFmtId="0" fontId="2" fillId="0" borderId="61" xfId="0" applyFont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 applyProtection="1">
      <alignment horizontal="left" vertical="center" wrapText="1"/>
      <protection locked="0"/>
    </xf>
    <xf numFmtId="0" fontId="31" fillId="0" borderId="25" xfId="0" applyFont="1" applyBorder="1" applyAlignment="1" applyProtection="1">
      <alignment horizontal="left" vertical="center" wrapText="1"/>
      <protection locked="0"/>
    </xf>
    <xf numFmtId="0" fontId="31" fillId="0" borderId="7" xfId="0" applyFont="1" applyBorder="1" applyAlignment="1">
      <alignment horizontal="left"/>
    </xf>
    <xf numFmtId="0" fontId="31" fillId="0" borderId="25" xfId="0" applyFont="1" applyBorder="1" applyAlignment="1">
      <alignment horizontal="left"/>
    </xf>
    <xf numFmtId="0" fontId="50" fillId="0" borderId="3" xfId="0" applyFont="1" applyBorder="1" applyAlignment="1">
      <alignment horizontal="left"/>
    </xf>
    <xf numFmtId="0" fontId="50" fillId="0" borderId="23" xfId="0" applyFont="1" applyBorder="1" applyAlignment="1">
      <alignment horizontal="left"/>
    </xf>
    <xf numFmtId="0" fontId="4" fillId="0" borderId="56" xfId="0" applyFont="1" applyBorder="1" applyAlignment="1">
      <alignment horizontal="center" vertical="center" wrapText="1"/>
    </xf>
    <xf numFmtId="0" fontId="10" fillId="5" borderId="56" xfId="0" applyFont="1" applyFill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52" xfId="0" applyFont="1" applyBorder="1" applyAlignment="1" applyProtection="1">
      <alignment horizontal="center" vertical="center"/>
      <protection locked="0"/>
    </xf>
    <xf numFmtId="0" fontId="8" fillId="0" borderId="54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18" fillId="0" borderId="59" xfId="1" applyFont="1" applyBorder="1" applyAlignment="1">
      <alignment horizontal="center" vertical="center"/>
    </xf>
    <xf numFmtId="0" fontId="18" fillId="0" borderId="60" xfId="1" applyFont="1" applyBorder="1" applyAlignment="1">
      <alignment horizontal="center" vertical="center"/>
    </xf>
    <xf numFmtId="0" fontId="18" fillId="0" borderId="47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8" fillId="0" borderId="58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58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5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2" fillId="0" borderId="15" xfId="1" applyFont="1" applyBorder="1" applyAlignment="1">
      <alignment horizontal="center" vertical="center" wrapText="1"/>
    </xf>
    <xf numFmtId="0" fontId="42" fillId="0" borderId="20" xfId="1" applyFont="1" applyBorder="1" applyAlignment="1">
      <alignment horizontal="center" vertical="center" wrapText="1"/>
    </xf>
    <xf numFmtId="0" fontId="42" fillId="0" borderId="21" xfId="1" applyFont="1" applyBorder="1" applyAlignment="1">
      <alignment horizontal="center" vertical="center" wrapText="1"/>
    </xf>
    <xf numFmtId="0" fontId="4" fillId="0" borderId="61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7" fillId="0" borderId="0" xfId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7" fillId="0" borderId="56" xfId="1" applyFont="1" applyBorder="1" applyAlignment="1">
      <alignment horizontal="center" vertical="center" wrapText="1"/>
    </xf>
    <xf numFmtId="0" fontId="47" fillId="0" borderId="0" xfId="1" applyFont="1" applyAlignment="1">
      <alignment horizontal="center" vertical="center" wrapText="1"/>
    </xf>
    <xf numFmtId="0" fontId="47" fillId="0" borderId="57" xfId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Percent" xfId="2" builtinId="5"/>
  </cellStyles>
  <dxfs count="8">
    <dxf>
      <font>
        <color rgb="FFFFFFFF"/>
      </font>
      <fill>
        <patternFill patternType="solid">
          <fgColor indexed="64"/>
          <bgColor theme="0" tint="-4.9989318521683403E-2"/>
        </patternFill>
      </fill>
    </dxf>
    <dxf>
      <font>
        <color rgb="FFFFFFFF"/>
      </font>
      <fill>
        <patternFill patternType="solid">
          <fgColor indexed="64"/>
          <bgColor theme="0" tint="-4.9989318521683403E-2"/>
        </patternFill>
      </fill>
    </dxf>
    <dxf>
      <font>
        <color rgb="FFFFFFFF"/>
      </font>
      <fill>
        <patternFill patternType="solid">
          <fgColor indexed="64"/>
          <bgColor theme="0" tint="-4.9989318521683403E-2"/>
        </patternFill>
      </fill>
    </dxf>
    <dxf>
      <font>
        <color rgb="FFFFFFFF"/>
      </font>
      <fill>
        <patternFill patternType="solid">
          <fgColor indexed="64"/>
          <bgColor theme="0" tint="-4.9989318521683403E-2"/>
        </patternFill>
      </fill>
    </dxf>
    <dxf>
      <font>
        <color rgb="FFFFFFFF"/>
      </font>
      <fill>
        <patternFill patternType="solid">
          <fgColor indexed="64"/>
          <bgColor theme="0" tint="-4.9989318521683403E-2"/>
        </patternFill>
      </fill>
    </dxf>
    <dxf>
      <font>
        <color rgb="FFFFFFFF"/>
      </font>
      <fill>
        <patternFill patternType="solid">
          <fgColor indexed="64"/>
          <bgColor theme="0" tint="-4.9989318521683403E-2"/>
        </patternFill>
      </fill>
    </dxf>
    <dxf>
      <font>
        <color rgb="FFFFFFFF"/>
      </font>
      <fill>
        <patternFill patternType="solid">
          <fgColor indexed="64"/>
          <bgColor theme="0" tint="-4.9989318521683403E-2"/>
        </patternFill>
      </fill>
    </dxf>
    <dxf>
      <font>
        <color rgb="FFFFFFFF"/>
      </font>
      <fill>
        <patternFill patternType="solid">
          <fgColor indexed="64"/>
          <bgColor theme="0" tint="-4.9989318521683403E-2"/>
        </patternFill>
      </fill>
    </dxf>
  </dxfs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4</xdr:row>
      <xdr:rowOff>152400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I~1\LOCALS~1\Temp\Calculatoare_si_tehnologia_informatie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ina1"/>
      <sheetName val="Statistica"/>
      <sheetName val="AN I"/>
      <sheetName val="AN II"/>
      <sheetName val="AN III"/>
      <sheetName val="AN IIII"/>
      <sheetName val="Licenta"/>
      <sheetName val="AN IV"/>
      <sheetName val="Nomenclatoare"/>
    </sheetNames>
    <sheetDataSet>
      <sheetData sheetId="0" refreshError="1">
        <row r="3">
          <cell r="D3" t="str">
            <v>FACULTATEA DE INGINERIE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Y190"/>
  <sheetViews>
    <sheetView showGridLines="0" tabSelected="1" topLeftCell="A10" zoomScaleNormal="100" workbookViewId="0">
      <selection activeCell="H41" sqref="H41"/>
    </sheetView>
  </sheetViews>
  <sheetFormatPr defaultRowHeight="12.75" x14ac:dyDescent="0.2"/>
  <cols>
    <col min="1" max="1" width="6" customWidth="1"/>
    <col min="3" max="3" width="11.42578125" customWidth="1"/>
    <col min="7" max="8" width="9.7109375" customWidth="1"/>
    <col min="10" max="10" width="12" customWidth="1"/>
    <col min="11" max="25" width="9.140625" style="116"/>
  </cols>
  <sheetData>
    <row r="2" spans="1:25" s="77" customFormat="1" ht="16.5" x14ac:dyDescent="0.25">
      <c r="D2" s="76" t="s">
        <v>97</v>
      </c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</row>
    <row r="3" spans="1:25" s="77" customFormat="1" ht="16.5" x14ac:dyDescent="0.25">
      <c r="D3" s="213" t="s">
        <v>17</v>
      </c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</row>
    <row r="4" spans="1:25" x14ac:dyDescent="0.2">
      <c r="D4" s="330" t="s">
        <v>213</v>
      </c>
      <c r="E4" s="330"/>
      <c r="F4" s="330"/>
      <c r="G4" s="330"/>
      <c r="H4" s="330"/>
      <c r="I4" s="330"/>
      <c r="J4" s="330"/>
    </row>
    <row r="5" spans="1:25" ht="14.25" x14ac:dyDescent="0.2">
      <c r="I5" s="284" t="s">
        <v>225</v>
      </c>
    </row>
    <row r="6" spans="1:25" s="78" customFormat="1" ht="14.25" x14ac:dyDescent="0.2">
      <c r="A6" s="78" t="s">
        <v>95</v>
      </c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</row>
    <row r="7" spans="1:25" s="78" customFormat="1" ht="14.25" x14ac:dyDescent="0.2">
      <c r="B7" s="207" t="s">
        <v>203</v>
      </c>
      <c r="D7" s="199" t="s">
        <v>214</v>
      </c>
      <c r="G7" s="283"/>
      <c r="H7" s="283"/>
      <c r="J7" s="283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</row>
    <row r="8" spans="1:25" s="78" customFormat="1" ht="15" x14ac:dyDescent="0.25">
      <c r="B8" s="207" t="s">
        <v>62</v>
      </c>
      <c r="D8" s="326" t="s">
        <v>113</v>
      </c>
      <c r="E8" s="326"/>
      <c r="F8" s="326"/>
      <c r="G8" s="326"/>
      <c r="H8" s="79"/>
      <c r="I8" s="1" t="s">
        <v>60</v>
      </c>
      <c r="J8" s="79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</row>
    <row r="9" spans="1:25" ht="15" x14ac:dyDescent="0.25">
      <c r="B9" s="208" t="s">
        <v>18</v>
      </c>
      <c r="C9" s="78"/>
      <c r="D9" s="335" t="s">
        <v>215</v>
      </c>
      <c r="E9" s="335"/>
      <c r="F9" s="335"/>
      <c r="G9" s="335"/>
      <c r="H9" s="335"/>
      <c r="I9" s="335"/>
      <c r="J9" s="335"/>
    </row>
    <row r="10" spans="1:25" ht="15" x14ac:dyDescent="0.25">
      <c r="B10" s="207" t="s">
        <v>204</v>
      </c>
      <c r="C10" s="78"/>
      <c r="D10" s="336" t="s">
        <v>215</v>
      </c>
      <c r="E10" s="336"/>
      <c r="F10" s="336"/>
      <c r="G10" s="336"/>
      <c r="H10" s="336"/>
      <c r="I10" s="336"/>
      <c r="J10" s="336"/>
    </row>
    <row r="11" spans="1:25" x14ac:dyDescent="0.2">
      <c r="C11" s="201"/>
    </row>
    <row r="12" spans="1:25" x14ac:dyDescent="0.2">
      <c r="D12" s="199"/>
    </row>
    <row r="13" spans="1:25" x14ac:dyDescent="0.2">
      <c r="D13" s="200"/>
    </row>
    <row r="14" spans="1:25" s="78" customFormat="1" ht="15" x14ac:dyDescent="0.25">
      <c r="B14" s="78" t="s">
        <v>63</v>
      </c>
      <c r="D14" s="79" t="s">
        <v>205</v>
      </c>
      <c r="F14" s="128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</row>
    <row r="15" spans="1:25" s="78" customFormat="1" ht="15" x14ac:dyDescent="0.25">
      <c r="D15" s="79"/>
      <c r="F15" s="80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</row>
    <row r="16" spans="1:25" s="78" customFormat="1" ht="15" x14ac:dyDescent="0.25">
      <c r="B16" s="78" t="s">
        <v>64</v>
      </c>
      <c r="D16" s="79" t="s">
        <v>206</v>
      </c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</row>
    <row r="17" spans="1:25" s="78" customFormat="1" ht="29.25" customHeight="1" x14ac:dyDescent="0.2">
      <c r="B17" s="209" t="s">
        <v>65</v>
      </c>
      <c r="D17" s="333" t="s">
        <v>212</v>
      </c>
      <c r="E17" s="333"/>
      <c r="F17" s="333"/>
      <c r="G17" s="333"/>
      <c r="H17" s="333"/>
      <c r="I17" s="333"/>
      <c r="J17" s="333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</row>
    <row r="18" spans="1:25" s="78" customFormat="1" ht="15" x14ac:dyDescent="0.25">
      <c r="B18" s="78" t="s">
        <v>66</v>
      </c>
      <c r="D18" s="326" t="s">
        <v>114</v>
      </c>
      <c r="E18" s="326"/>
      <c r="F18" s="326"/>
      <c r="G18" s="326"/>
      <c r="H18" s="326"/>
      <c r="I18" s="326"/>
      <c r="J18" s="326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</row>
    <row r="21" spans="1:25" ht="18" x14ac:dyDescent="0.25">
      <c r="F21" s="75" t="s">
        <v>19</v>
      </c>
    </row>
    <row r="23" spans="1:25" ht="14.25" x14ac:dyDescent="0.2">
      <c r="A23" s="334" t="s">
        <v>217</v>
      </c>
      <c r="B23" s="334"/>
      <c r="C23" s="334"/>
      <c r="D23" s="334"/>
      <c r="E23" s="334"/>
      <c r="F23" s="334"/>
      <c r="G23" s="334"/>
      <c r="H23" s="334"/>
      <c r="I23" s="334"/>
      <c r="J23" s="334"/>
    </row>
    <row r="25" spans="1:25" ht="13.5" thickBot="1" x14ac:dyDescent="0.25"/>
    <row r="26" spans="1:25" s="59" customFormat="1" ht="12" customHeight="1" x14ac:dyDescent="0.2">
      <c r="C26" s="339" t="s">
        <v>67</v>
      </c>
      <c r="D26" s="341" t="s">
        <v>72</v>
      </c>
      <c r="E26" s="342"/>
      <c r="F26" s="341" t="s">
        <v>75</v>
      </c>
      <c r="G26" s="342"/>
      <c r="H26" s="343" t="s">
        <v>78</v>
      </c>
      <c r="I26" s="337" t="s">
        <v>98</v>
      </c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</row>
    <row r="27" spans="1:25" s="59" customFormat="1" ht="12.75" customHeight="1" thickBot="1" x14ac:dyDescent="0.25">
      <c r="C27" s="340"/>
      <c r="D27" s="73" t="s">
        <v>73</v>
      </c>
      <c r="E27" s="74" t="s">
        <v>74</v>
      </c>
      <c r="F27" s="73" t="s">
        <v>76</v>
      </c>
      <c r="G27" s="74" t="s">
        <v>77</v>
      </c>
      <c r="H27" s="344"/>
      <c r="I27" s="338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</row>
    <row r="28" spans="1:25" x14ac:dyDescent="0.2">
      <c r="C28" s="69" t="s">
        <v>68</v>
      </c>
      <c r="D28" s="323">
        <v>14</v>
      </c>
      <c r="E28" s="323">
        <v>14</v>
      </c>
      <c r="F28" s="70">
        <v>3</v>
      </c>
      <c r="G28" s="70">
        <v>3</v>
      </c>
      <c r="H28" s="72"/>
      <c r="I28" s="71"/>
    </row>
    <row r="29" spans="1:25" x14ac:dyDescent="0.2">
      <c r="C29" s="66" t="s">
        <v>69</v>
      </c>
      <c r="D29" s="56">
        <v>14</v>
      </c>
      <c r="E29" s="56">
        <v>14</v>
      </c>
      <c r="F29" s="56">
        <v>3</v>
      </c>
      <c r="G29" s="56">
        <v>3</v>
      </c>
      <c r="H29" s="324" t="s">
        <v>243</v>
      </c>
      <c r="I29" s="57"/>
    </row>
    <row r="30" spans="1:25" x14ac:dyDescent="0.2">
      <c r="C30" s="66" t="s">
        <v>70</v>
      </c>
      <c r="D30" s="56">
        <v>14</v>
      </c>
      <c r="E30" s="56">
        <v>14</v>
      </c>
      <c r="F30" s="56">
        <v>3</v>
      </c>
      <c r="G30" s="56">
        <v>3</v>
      </c>
      <c r="H30" s="324" t="s">
        <v>243</v>
      </c>
      <c r="I30" s="57"/>
    </row>
    <row r="31" spans="1:25" ht="13.5" thickBot="1" x14ac:dyDescent="0.25">
      <c r="C31" s="67" t="s">
        <v>71</v>
      </c>
      <c r="D31" s="58">
        <v>14</v>
      </c>
      <c r="E31" s="58">
        <v>14</v>
      </c>
      <c r="F31" s="58">
        <v>3</v>
      </c>
      <c r="G31" s="58">
        <v>3</v>
      </c>
      <c r="H31" s="68"/>
      <c r="I31" s="325" t="s">
        <v>244</v>
      </c>
    </row>
    <row r="35" spans="5:8" ht="15" x14ac:dyDescent="0.25">
      <c r="F35" s="82" t="s">
        <v>79</v>
      </c>
    </row>
    <row r="37" spans="5:8" ht="13.5" thickBot="1" x14ac:dyDescent="0.25"/>
    <row r="38" spans="5:8" x14ac:dyDescent="0.2">
      <c r="E38" s="62" t="s">
        <v>67</v>
      </c>
      <c r="F38" s="63" t="s">
        <v>73</v>
      </c>
      <c r="G38" s="64" t="s">
        <v>74</v>
      </c>
      <c r="H38" s="65"/>
    </row>
    <row r="39" spans="5:8" x14ac:dyDescent="0.2">
      <c r="E39" s="60" t="s">
        <v>68</v>
      </c>
      <c r="F39" s="55">
        <v>26</v>
      </c>
      <c r="G39" s="55">
        <v>26</v>
      </c>
      <c r="H39" s="65"/>
    </row>
    <row r="40" spans="5:8" x14ac:dyDescent="0.2">
      <c r="E40" s="60" t="s">
        <v>69</v>
      </c>
      <c r="F40" s="55">
        <v>26</v>
      </c>
      <c r="G40" s="55">
        <v>26</v>
      </c>
      <c r="H40" s="65"/>
    </row>
    <row r="41" spans="5:8" x14ac:dyDescent="0.2">
      <c r="E41" s="60" t="s">
        <v>70</v>
      </c>
      <c r="F41" s="55">
        <v>26</v>
      </c>
      <c r="G41" s="55">
        <v>26</v>
      </c>
      <c r="H41" s="65"/>
    </row>
    <row r="42" spans="5:8" ht="13.5" thickBot="1" x14ac:dyDescent="0.25">
      <c r="E42" s="61" t="s">
        <v>71</v>
      </c>
      <c r="F42" s="127">
        <v>26</v>
      </c>
      <c r="G42" s="127">
        <v>26</v>
      </c>
      <c r="H42" s="65"/>
    </row>
    <row r="49" spans="1:25" s="113" customFormat="1" x14ac:dyDescent="0.2">
      <c r="A49" s="214" t="s">
        <v>61</v>
      </c>
      <c r="B49" s="205"/>
      <c r="C49" s="1"/>
      <c r="D49" s="205"/>
      <c r="E49" s="112"/>
      <c r="G49" s="1"/>
      <c r="H49" s="1"/>
      <c r="I49" s="51" t="s">
        <v>99</v>
      </c>
      <c r="J49" s="1"/>
      <c r="K49" s="120"/>
      <c r="L49" s="120"/>
      <c r="M49" s="121"/>
      <c r="N49" s="120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</row>
    <row r="50" spans="1:25" s="113" customFormat="1" x14ac:dyDescent="0.2">
      <c r="A50" s="205"/>
      <c r="B50" s="214"/>
      <c r="C50" s="1"/>
      <c r="D50" s="1"/>
      <c r="E50" s="112"/>
      <c r="F50" s="112"/>
      <c r="G50" s="1"/>
      <c r="H50" s="1"/>
      <c r="I50" s="214"/>
      <c r="J50" s="1"/>
      <c r="K50" s="120"/>
      <c r="L50" s="120"/>
      <c r="M50" s="120"/>
      <c r="N50" s="120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</row>
    <row r="51" spans="1:25" s="113" customFormat="1" ht="12.75" customHeight="1" x14ac:dyDescent="0.2">
      <c r="A51" s="331"/>
      <c r="B51" s="332"/>
      <c r="C51" s="332"/>
      <c r="D51" s="332"/>
      <c r="G51" s="328"/>
      <c r="H51" s="329"/>
      <c r="I51" s="329"/>
      <c r="J51" s="329"/>
      <c r="K51" s="120"/>
      <c r="L51" s="120"/>
      <c r="M51" s="122"/>
      <c r="N51" s="120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</row>
    <row r="52" spans="1:25" x14ac:dyDescent="0.2">
      <c r="F52" s="112"/>
      <c r="H52" s="111"/>
      <c r="I52" s="232" t="s">
        <v>100</v>
      </c>
    </row>
    <row r="53" spans="1:25" x14ac:dyDescent="0.2">
      <c r="H53" s="113"/>
      <c r="I53" s="232" t="s">
        <v>100</v>
      </c>
    </row>
    <row r="54" spans="1:25" x14ac:dyDescent="0.2">
      <c r="D54" s="327"/>
      <c r="E54" s="327"/>
      <c r="F54" s="327"/>
      <c r="G54" s="327"/>
      <c r="H54" s="327"/>
      <c r="I54" s="233" t="s">
        <v>100</v>
      </c>
    </row>
    <row r="57" spans="1:25" s="116" customFormat="1" x14ac:dyDescent="0.2">
      <c r="A57" s="218"/>
      <c r="B57" s="218"/>
      <c r="C57" s="218"/>
      <c r="D57" s="218"/>
      <c r="E57" s="218"/>
      <c r="F57" s="218"/>
      <c r="G57" s="218"/>
      <c r="H57" s="218"/>
      <c r="I57" s="218"/>
      <c r="J57" s="218"/>
    </row>
    <row r="58" spans="1:25" s="116" customFormat="1" x14ac:dyDescent="0.2"/>
    <row r="59" spans="1:25" s="116" customFormat="1" x14ac:dyDescent="0.2"/>
    <row r="60" spans="1:25" s="116" customFormat="1" x14ac:dyDescent="0.2"/>
    <row r="61" spans="1:25" s="116" customFormat="1" x14ac:dyDescent="0.2"/>
    <row r="62" spans="1:25" s="116" customFormat="1" x14ac:dyDescent="0.2"/>
    <row r="63" spans="1:25" s="116" customFormat="1" x14ac:dyDescent="0.2"/>
    <row r="64" spans="1:25" s="116" customFormat="1" x14ac:dyDescent="0.2"/>
    <row r="65" s="116" customFormat="1" x14ac:dyDescent="0.2"/>
    <row r="66" s="116" customFormat="1" x14ac:dyDescent="0.2"/>
    <row r="67" s="116" customFormat="1" x14ac:dyDescent="0.2"/>
    <row r="68" s="116" customFormat="1" x14ac:dyDescent="0.2"/>
    <row r="69" s="116" customFormat="1" x14ac:dyDescent="0.2"/>
    <row r="70" s="116" customFormat="1" x14ac:dyDescent="0.2"/>
    <row r="71" s="116" customFormat="1" x14ac:dyDescent="0.2"/>
    <row r="72" s="116" customFormat="1" x14ac:dyDescent="0.2"/>
    <row r="73" s="116" customFormat="1" x14ac:dyDescent="0.2"/>
    <row r="74" s="116" customFormat="1" x14ac:dyDescent="0.2"/>
    <row r="75" s="116" customFormat="1" x14ac:dyDescent="0.2"/>
    <row r="76" s="116" customFormat="1" x14ac:dyDescent="0.2"/>
    <row r="77" s="116" customFormat="1" x14ac:dyDescent="0.2"/>
    <row r="78" s="116" customFormat="1" x14ac:dyDescent="0.2"/>
    <row r="79" s="116" customFormat="1" x14ac:dyDescent="0.2"/>
    <row r="80" s="116" customFormat="1" x14ac:dyDescent="0.2"/>
    <row r="81" s="116" customFormat="1" x14ac:dyDescent="0.2"/>
    <row r="82" s="116" customFormat="1" x14ac:dyDescent="0.2"/>
    <row r="83" s="116" customFormat="1" x14ac:dyDescent="0.2"/>
    <row r="84" s="116" customFormat="1" x14ac:dyDescent="0.2"/>
    <row r="85" s="116" customFormat="1" x14ac:dyDescent="0.2"/>
    <row r="86" s="116" customFormat="1" x14ac:dyDescent="0.2"/>
    <row r="87" s="116" customFormat="1" x14ac:dyDescent="0.2"/>
    <row r="88" s="116" customFormat="1" x14ac:dyDescent="0.2"/>
    <row r="89" s="116" customFormat="1" x14ac:dyDescent="0.2"/>
    <row r="90" s="116" customFormat="1" x14ac:dyDescent="0.2"/>
    <row r="91" s="116" customFormat="1" x14ac:dyDescent="0.2"/>
    <row r="92" s="116" customFormat="1" x14ac:dyDescent="0.2"/>
    <row r="93" s="116" customFormat="1" x14ac:dyDescent="0.2"/>
    <row r="94" s="116" customFormat="1" x14ac:dyDescent="0.2"/>
    <row r="95" s="116" customFormat="1" x14ac:dyDescent="0.2"/>
    <row r="96" s="116" customFormat="1" x14ac:dyDescent="0.2"/>
    <row r="97" s="116" customFormat="1" x14ac:dyDescent="0.2"/>
    <row r="98" s="116" customFormat="1" x14ac:dyDescent="0.2"/>
    <row r="99" s="116" customFormat="1" x14ac:dyDescent="0.2"/>
    <row r="100" s="116" customFormat="1" x14ac:dyDescent="0.2"/>
    <row r="101" s="116" customFormat="1" x14ac:dyDescent="0.2"/>
    <row r="102" s="116" customFormat="1" x14ac:dyDescent="0.2"/>
    <row r="103" s="116" customFormat="1" x14ac:dyDescent="0.2"/>
    <row r="104" s="116" customFormat="1" x14ac:dyDescent="0.2"/>
    <row r="105" s="116" customFormat="1" x14ac:dyDescent="0.2"/>
    <row r="106" s="116" customFormat="1" x14ac:dyDescent="0.2"/>
    <row r="107" s="116" customFormat="1" x14ac:dyDescent="0.2"/>
    <row r="108" s="116" customFormat="1" x14ac:dyDescent="0.2"/>
    <row r="109" s="116" customFormat="1" x14ac:dyDescent="0.2"/>
    <row r="110" s="116" customFormat="1" x14ac:dyDescent="0.2"/>
    <row r="111" s="116" customFormat="1" x14ac:dyDescent="0.2"/>
    <row r="112" s="116" customFormat="1" x14ac:dyDescent="0.2"/>
    <row r="113" s="116" customFormat="1" x14ac:dyDescent="0.2"/>
    <row r="114" s="116" customFormat="1" x14ac:dyDescent="0.2"/>
    <row r="115" s="116" customFormat="1" x14ac:dyDescent="0.2"/>
    <row r="116" s="116" customFormat="1" x14ac:dyDescent="0.2"/>
    <row r="117" s="116" customFormat="1" x14ac:dyDescent="0.2"/>
    <row r="118" s="116" customFormat="1" x14ac:dyDescent="0.2"/>
    <row r="119" s="116" customFormat="1" x14ac:dyDescent="0.2"/>
    <row r="120" s="116" customFormat="1" x14ac:dyDescent="0.2"/>
    <row r="121" s="116" customFormat="1" x14ac:dyDescent="0.2"/>
    <row r="122" s="116" customFormat="1" x14ac:dyDescent="0.2"/>
    <row r="123" s="116" customFormat="1" x14ac:dyDescent="0.2"/>
    <row r="124" s="116" customFormat="1" x14ac:dyDescent="0.2"/>
    <row r="125" s="116" customFormat="1" x14ac:dyDescent="0.2"/>
    <row r="126" s="116" customFormat="1" x14ac:dyDescent="0.2"/>
    <row r="127" s="116" customFormat="1" x14ac:dyDescent="0.2"/>
    <row r="128" s="116" customFormat="1" x14ac:dyDescent="0.2"/>
    <row r="129" s="116" customFormat="1" x14ac:dyDescent="0.2"/>
    <row r="130" s="116" customFormat="1" x14ac:dyDescent="0.2"/>
    <row r="131" s="116" customFormat="1" x14ac:dyDescent="0.2"/>
    <row r="132" s="116" customFormat="1" x14ac:dyDescent="0.2"/>
    <row r="133" s="116" customFormat="1" x14ac:dyDescent="0.2"/>
    <row r="134" s="116" customFormat="1" x14ac:dyDescent="0.2"/>
    <row r="135" s="116" customFormat="1" x14ac:dyDescent="0.2"/>
    <row r="136" s="116" customFormat="1" x14ac:dyDescent="0.2"/>
    <row r="137" s="116" customFormat="1" x14ac:dyDescent="0.2"/>
    <row r="138" s="116" customFormat="1" x14ac:dyDescent="0.2"/>
    <row r="139" s="116" customFormat="1" x14ac:dyDescent="0.2"/>
    <row r="140" s="116" customFormat="1" x14ac:dyDescent="0.2"/>
    <row r="141" s="116" customFormat="1" x14ac:dyDescent="0.2"/>
    <row r="142" s="116" customFormat="1" x14ac:dyDescent="0.2"/>
    <row r="143" s="116" customFormat="1" x14ac:dyDescent="0.2"/>
    <row r="144" s="116" customFormat="1" x14ac:dyDescent="0.2"/>
    <row r="145" s="116" customFormat="1" x14ac:dyDescent="0.2"/>
    <row r="146" s="116" customFormat="1" x14ac:dyDescent="0.2"/>
    <row r="147" s="116" customFormat="1" x14ac:dyDescent="0.2"/>
    <row r="148" s="116" customFormat="1" x14ac:dyDescent="0.2"/>
    <row r="149" s="116" customFormat="1" x14ac:dyDescent="0.2"/>
    <row r="150" s="116" customFormat="1" x14ac:dyDescent="0.2"/>
    <row r="151" s="116" customFormat="1" x14ac:dyDescent="0.2"/>
    <row r="152" s="116" customFormat="1" x14ac:dyDescent="0.2"/>
    <row r="153" s="116" customFormat="1" x14ac:dyDescent="0.2"/>
    <row r="154" s="116" customFormat="1" x14ac:dyDescent="0.2"/>
    <row r="155" s="116" customFormat="1" x14ac:dyDescent="0.2"/>
    <row r="156" s="116" customFormat="1" x14ac:dyDescent="0.2"/>
    <row r="157" s="116" customFormat="1" x14ac:dyDescent="0.2"/>
    <row r="158" s="116" customFormat="1" x14ac:dyDescent="0.2"/>
    <row r="159" s="116" customFormat="1" x14ac:dyDescent="0.2"/>
    <row r="160" s="116" customFormat="1" x14ac:dyDescent="0.2"/>
    <row r="161" s="116" customFormat="1" x14ac:dyDescent="0.2"/>
    <row r="162" s="116" customFormat="1" x14ac:dyDescent="0.2"/>
    <row r="163" s="116" customFormat="1" x14ac:dyDescent="0.2"/>
    <row r="164" s="116" customFormat="1" x14ac:dyDescent="0.2"/>
    <row r="165" s="116" customFormat="1" x14ac:dyDescent="0.2"/>
    <row r="166" s="116" customFormat="1" x14ac:dyDescent="0.2"/>
    <row r="167" s="116" customFormat="1" x14ac:dyDescent="0.2"/>
    <row r="168" s="116" customFormat="1" x14ac:dyDescent="0.2"/>
    <row r="169" s="116" customFormat="1" x14ac:dyDescent="0.2"/>
    <row r="170" s="116" customFormat="1" x14ac:dyDescent="0.2"/>
    <row r="171" s="116" customFormat="1" x14ac:dyDescent="0.2"/>
    <row r="172" s="116" customFormat="1" x14ac:dyDescent="0.2"/>
    <row r="173" s="116" customFormat="1" x14ac:dyDescent="0.2"/>
    <row r="174" s="116" customFormat="1" x14ac:dyDescent="0.2"/>
    <row r="175" s="116" customFormat="1" x14ac:dyDescent="0.2"/>
    <row r="176" s="116" customFormat="1" x14ac:dyDescent="0.2"/>
    <row r="177" s="116" customFormat="1" x14ac:dyDescent="0.2"/>
    <row r="178" s="116" customFormat="1" x14ac:dyDescent="0.2"/>
    <row r="179" s="116" customFormat="1" x14ac:dyDescent="0.2"/>
    <row r="180" s="116" customFormat="1" x14ac:dyDescent="0.2"/>
    <row r="181" s="116" customFormat="1" x14ac:dyDescent="0.2"/>
    <row r="182" s="116" customFormat="1" x14ac:dyDescent="0.2"/>
    <row r="183" s="116" customFormat="1" x14ac:dyDescent="0.2"/>
    <row r="184" s="116" customFormat="1" x14ac:dyDescent="0.2"/>
    <row r="185" s="116" customFormat="1" x14ac:dyDescent="0.2"/>
    <row r="186" s="116" customFormat="1" x14ac:dyDescent="0.2"/>
    <row r="187" s="116" customFormat="1" x14ac:dyDescent="0.2"/>
    <row r="188" s="116" customFormat="1" x14ac:dyDescent="0.2"/>
    <row r="189" s="116" customFormat="1" x14ac:dyDescent="0.2"/>
    <row r="190" s="116" customFormat="1" x14ac:dyDescent="0.2"/>
  </sheetData>
  <sheetProtection selectLockedCells="1"/>
  <mergeCells count="15">
    <mergeCell ref="D8:G8"/>
    <mergeCell ref="D54:H54"/>
    <mergeCell ref="G51:J51"/>
    <mergeCell ref="D4:J4"/>
    <mergeCell ref="A51:D51"/>
    <mergeCell ref="D17:J17"/>
    <mergeCell ref="A23:J23"/>
    <mergeCell ref="D9:J9"/>
    <mergeCell ref="D10:J10"/>
    <mergeCell ref="D18:J18"/>
    <mergeCell ref="I26:I27"/>
    <mergeCell ref="C26:C27"/>
    <mergeCell ref="D26:E26"/>
    <mergeCell ref="F26:G26"/>
    <mergeCell ref="H26:H27"/>
  </mergeCells>
  <phoneticPr fontId="3" type="noConversion"/>
  <dataValidations count="7">
    <dataValidation type="list" allowBlank="1" showInputMessage="1" showErrorMessage="1" sqref="D8 J6 H6">
      <formula1>ciclul_de_studii</formula1>
    </dataValidation>
    <dataValidation type="list" allowBlank="1" showInputMessage="1" showErrorMessage="1" sqref="D9">
      <formula1>Domeniul</formula1>
    </dataValidation>
    <dataValidation type="list" allowBlank="1" showInputMessage="1" showErrorMessage="1" sqref="D10">
      <formula1>Programul_de_studii</formula1>
    </dataValidation>
    <dataValidation type="list" allowBlank="1" showInputMessage="1" showErrorMessage="1" sqref="D18">
      <formula1>Forma</formula1>
    </dataValidation>
    <dataValidation type="list" allowBlank="1" showInputMessage="1" showErrorMessage="1" sqref="D4:J4">
      <formula1>Departament</formula1>
    </dataValidation>
    <dataValidation type="list" allowBlank="1" showInputMessage="1" showErrorMessage="1" sqref="A51">
      <formula1>Decan</formula1>
    </dataValidation>
    <dataValidation type="list" allowBlank="1" showInputMessage="1" showErrorMessage="1" sqref="D54:H54">
      <formula1>Director</formula1>
    </dataValidation>
  </dataValidations>
  <pageMargins left="0.55118110236220474" right="0.47244094488188981" top="0.51181102362204722" bottom="0.70866141732283472" header="0.15748031496062992" footer="0.19685039370078741"/>
  <pageSetup paperSize="9" scale="99" orientation="portrait" verticalDpi="4294967294" r:id="rId1"/>
  <headerFooter alignWithMargins="0">
    <oddFooter>&amp;LF 794.24/Ed.01_F01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F135"/>
  <sheetViews>
    <sheetView showGridLines="0" topLeftCell="A4" zoomScaleNormal="100" workbookViewId="0">
      <selection activeCell="L46" sqref="L46"/>
    </sheetView>
  </sheetViews>
  <sheetFormatPr defaultRowHeight="12.75" x14ac:dyDescent="0.2"/>
  <cols>
    <col min="1" max="1" width="6.5703125" customWidth="1"/>
    <col min="2" max="2" width="10.140625" customWidth="1"/>
    <col min="3" max="3" width="11.28515625" customWidth="1"/>
    <col min="4" max="4" width="7" customWidth="1"/>
    <col min="5" max="5" width="6.7109375" customWidth="1"/>
    <col min="6" max="12" width="6.42578125" customWidth="1"/>
    <col min="13" max="13" width="2.7109375" customWidth="1"/>
    <col min="14" max="32" width="9.140625" style="116"/>
  </cols>
  <sheetData>
    <row r="1" spans="1:32" s="77" customFormat="1" ht="16.5" x14ac:dyDescent="0.25">
      <c r="B1" s="76" t="s">
        <v>97</v>
      </c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</row>
    <row r="2" spans="1:32" s="77" customFormat="1" ht="16.5" x14ac:dyDescent="0.25">
      <c r="B2" s="76" t="s">
        <v>17</v>
      </c>
      <c r="J2" s="345" t="s">
        <v>225</v>
      </c>
      <c r="K2" s="345"/>
      <c r="L2" s="345"/>
      <c r="M2" s="34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</row>
    <row r="3" spans="1:32" x14ac:dyDescent="0.2">
      <c r="H3" s="349"/>
      <c r="I3" s="349"/>
      <c r="J3" s="349"/>
      <c r="K3" s="349"/>
      <c r="L3" s="349"/>
      <c r="M3" s="349"/>
    </row>
    <row r="4" spans="1:32" s="78" customFormat="1" ht="15" x14ac:dyDescent="0.25">
      <c r="B4" s="78" t="s">
        <v>62</v>
      </c>
      <c r="D4" s="79" t="str">
        <f>Pagina1!D8</f>
        <v>Studii universitare de licență</v>
      </c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</row>
    <row r="5" spans="1:32" s="78" customFormat="1" ht="16.5" customHeight="1" x14ac:dyDescent="0.25">
      <c r="B5" s="78" t="s">
        <v>18</v>
      </c>
      <c r="D5" s="129" t="str">
        <f>CONCATENATE(Pagina1!D9,I5)</f>
        <v>……………………..</v>
      </c>
      <c r="K5" s="332" t="s">
        <v>60</v>
      </c>
      <c r="L5" s="332"/>
      <c r="M5" s="332"/>
      <c r="N5" s="117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90"/>
      <c r="AD5" s="290"/>
      <c r="AE5" s="290"/>
      <c r="AF5" s="290"/>
    </row>
    <row r="6" spans="1:32" s="78" customFormat="1" ht="15" x14ac:dyDescent="0.25">
      <c r="B6" s="81" t="s">
        <v>204</v>
      </c>
      <c r="D6" s="129" t="str">
        <f>CONCATENATE(Pagina1!D10,I6)</f>
        <v>……………………..</v>
      </c>
      <c r="N6" s="117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90"/>
      <c r="AD6" s="290"/>
      <c r="AE6" s="290"/>
      <c r="AF6" s="290"/>
    </row>
    <row r="7" spans="1:32" s="78" customFormat="1" ht="15" x14ac:dyDescent="0.25">
      <c r="B7" s="81"/>
      <c r="D7" s="129"/>
      <c r="N7" s="117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C7" s="290"/>
      <c r="AD7" s="290"/>
      <c r="AE7" s="290"/>
      <c r="AF7" s="290"/>
    </row>
    <row r="8" spans="1:32" s="78" customFormat="1" ht="15" x14ac:dyDescent="0.25">
      <c r="B8" s="81"/>
      <c r="D8" s="129"/>
      <c r="N8" s="117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90"/>
      <c r="AD8" s="290"/>
      <c r="AE8" s="290"/>
      <c r="AF8" s="290"/>
    </row>
    <row r="9" spans="1:32" x14ac:dyDescent="0.2">
      <c r="D9" s="53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</row>
    <row r="10" spans="1:32" ht="15.75" x14ac:dyDescent="0.25">
      <c r="F10" s="54" t="s">
        <v>19</v>
      </c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</row>
    <row r="11" spans="1:32" x14ac:dyDescent="0.2"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</row>
    <row r="12" spans="1:32" ht="15" customHeight="1" x14ac:dyDescent="0.2">
      <c r="A12" s="346" t="str">
        <f>Pagina1!A23</f>
        <v>Valabil începând cu anul I universitar ………..-…………..</v>
      </c>
      <c r="B12" s="346"/>
      <c r="C12" s="346"/>
      <c r="D12" s="346"/>
      <c r="E12" s="346"/>
      <c r="F12" s="346"/>
      <c r="G12" s="346"/>
      <c r="H12" s="346"/>
      <c r="I12" s="346"/>
      <c r="J12" s="346"/>
      <c r="K12" s="346"/>
      <c r="L12" s="346"/>
      <c r="M12" s="346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</row>
    <row r="13" spans="1:32" x14ac:dyDescent="0.2"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</row>
    <row r="14" spans="1:32" x14ac:dyDescent="0.2"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</row>
    <row r="15" spans="1:32" ht="18" x14ac:dyDescent="0.25">
      <c r="F15" s="75" t="s">
        <v>80</v>
      </c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</row>
    <row r="16" spans="1:32" ht="13.5" thickBot="1" x14ac:dyDescent="0.25"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</row>
    <row r="17" spans="1:32" s="52" customFormat="1" ht="13.5" thickBot="1" x14ac:dyDescent="0.25">
      <c r="D17" s="360" t="s">
        <v>83</v>
      </c>
      <c r="E17" s="361"/>
      <c r="F17" s="361"/>
      <c r="G17" s="361"/>
      <c r="H17" s="361"/>
      <c r="I17" s="362"/>
      <c r="J17" s="359"/>
      <c r="N17" s="118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  <c r="AA17" s="292"/>
      <c r="AB17" s="292"/>
      <c r="AC17" s="292"/>
      <c r="AD17" s="292"/>
      <c r="AE17" s="292"/>
      <c r="AF17" s="292"/>
    </row>
    <row r="18" spans="1:32" s="52" customFormat="1" ht="13.5" thickBot="1" x14ac:dyDescent="0.25">
      <c r="D18" s="88" t="s">
        <v>67</v>
      </c>
      <c r="E18" s="89" t="s">
        <v>14</v>
      </c>
      <c r="F18" s="90" t="s">
        <v>4</v>
      </c>
      <c r="G18" s="90" t="s">
        <v>31</v>
      </c>
      <c r="H18" s="91" t="s">
        <v>5</v>
      </c>
      <c r="I18" s="92" t="s">
        <v>81</v>
      </c>
      <c r="J18" s="359"/>
      <c r="N18" s="118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  <c r="AA18" s="292"/>
      <c r="AB18" s="292"/>
      <c r="AC18" s="292"/>
      <c r="AD18" s="292"/>
      <c r="AE18" s="292"/>
      <c r="AF18" s="292"/>
    </row>
    <row r="19" spans="1:32" x14ac:dyDescent="0.2">
      <c r="D19" s="93" t="s">
        <v>68</v>
      </c>
      <c r="E19" s="72">
        <f>'AN I'!AL46</f>
        <v>0</v>
      </c>
      <c r="F19" s="94">
        <f>'AN I'!AM46</f>
        <v>0</v>
      </c>
      <c r="G19" s="94">
        <f>'AN I'!AN46</f>
        <v>0</v>
      </c>
      <c r="H19" s="94">
        <f>'AN I'!AO46</f>
        <v>0</v>
      </c>
      <c r="I19" s="95">
        <f>SUM(E19:H19)</f>
        <v>0</v>
      </c>
      <c r="J19" s="65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</row>
    <row r="20" spans="1:32" x14ac:dyDescent="0.2">
      <c r="D20" s="96" t="s">
        <v>69</v>
      </c>
      <c r="E20" s="72">
        <f>'AN II'!AL46</f>
        <v>0</v>
      </c>
      <c r="F20" s="94">
        <f>'AN II'!AM46</f>
        <v>0</v>
      </c>
      <c r="G20" s="94">
        <f>'AN II'!AN46</f>
        <v>0</v>
      </c>
      <c r="H20" s="94">
        <f>'AN II'!AO46</f>
        <v>0</v>
      </c>
      <c r="I20" s="95">
        <f t="shared" ref="I20:I22" si="0">SUM(E20:H20)</f>
        <v>0</v>
      </c>
      <c r="J20" s="65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</row>
    <row r="21" spans="1:32" x14ac:dyDescent="0.2">
      <c r="D21" s="96" t="s">
        <v>70</v>
      </c>
      <c r="E21" s="72">
        <f>'AN III'!AL46</f>
        <v>0</v>
      </c>
      <c r="F21" s="94">
        <f>'AN III'!AM46</f>
        <v>0</v>
      </c>
      <c r="G21" s="94">
        <f>'AN I'!AN48</f>
        <v>0</v>
      </c>
      <c r="H21" s="94">
        <f>'AN IV'!AO46</f>
        <v>0</v>
      </c>
      <c r="I21" s="95">
        <f t="shared" si="0"/>
        <v>0</v>
      </c>
      <c r="J21" s="65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</row>
    <row r="22" spans="1:32" ht="13.5" thickBot="1" x14ac:dyDescent="0.25">
      <c r="D22" s="97" t="s">
        <v>71</v>
      </c>
      <c r="E22" s="72">
        <f>'AN IV'!AL46</f>
        <v>0</v>
      </c>
      <c r="F22" s="94">
        <f>'AN IV'!AM46</f>
        <v>0</v>
      </c>
      <c r="G22" s="94">
        <f>'AN IV'!AN46</f>
        <v>0</v>
      </c>
      <c r="H22" s="94">
        <f>'AN IV'!AO46</f>
        <v>0</v>
      </c>
      <c r="I22" s="95">
        <f t="shared" si="0"/>
        <v>0</v>
      </c>
      <c r="J22" s="65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</row>
    <row r="23" spans="1:32" ht="13.5" thickBot="1" x14ac:dyDescent="0.25">
      <c r="D23" s="104" t="s">
        <v>81</v>
      </c>
      <c r="E23" s="105">
        <f>SUM(E19:E22)</f>
        <v>0</v>
      </c>
      <c r="F23" s="105">
        <f>SUM(F19:F22)</f>
        <v>0</v>
      </c>
      <c r="G23" s="105">
        <f>SUM(G19:G22)</f>
        <v>0</v>
      </c>
      <c r="H23" s="105">
        <f>SUM(H19:H22)</f>
        <v>0</v>
      </c>
      <c r="I23" s="88">
        <f>SUM(I19:I22)</f>
        <v>0</v>
      </c>
      <c r="J23" s="288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</row>
    <row r="24" spans="1:32" ht="13.5" thickBot="1" x14ac:dyDescent="0.25">
      <c r="D24" s="88" t="s">
        <v>82</v>
      </c>
      <c r="E24" s="123" t="e">
        <f>E23/$I$23</f>
        <v>#DIV/0!</v>
      </c>
      <c r="F24" s="123" t="e">
        <f t="shared" ref="F24:H24" si="1">F23/$I$23</f>
        <v>#DIV/0!</v>
      </c>
      <c r="G24" s="123" t="e">
        <f t="shared" si="1"/>
        <v>#DIV/0!</v>
      </c>
      <c r="H24" s="123" t="e">
        <f t="shared" si="1"/>
        <v>#DIV/0!</v>
      </c>
      <c r="I24" s="101" t="e">
        <f>I23/$I$23</f>
        <v>#DIV/0!</v>
      </c>
      <c r="J24" s="289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</row>
    <row r="25" spans="1:32" ht="13.5" thickBot="1" x14ac:dyDescent="0.25"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</row>
    <row r="26" spans="1:32" ht="13.5" thickBot="1" x14ac:dyDescent="0.25">
      <c r="H26" s="351" t="s">
        <v>84</v>
      </c>
      <c r="I26" s="352"/>
      <c r="J26" s="352"/>
      <c r="K26" s="353"/>
      <c r="L26" s="281" t="s">
        <v>26</v>
      </c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</row>
    <row r="27" spans="1:32" ht="13.5" customHeight="1" thickBot="1" x14ac:dyDescent="0.25">
      <c r="A27" s="354"/>
      <c r="B27" s="301" t="s">
        <v>230</v>
      </c>
      <c r="C27" s="364" t="s">
        <v>8</v>
      </c>
      <c r="D27" s="365"/>
      <c r="E27" s="305" t="s">
        <v>231</v>
      </c>
      <c r="H27" s="88" t="s">
        <v>67</v>
      </c>
      <c r="I27" s="89" t="s">
        <v>24</v>
      </c>
      <c r="J27" s="90" t="s">
        <v>32</v>
      </c>
      <c r="K27" s="100" t="s">
        <v>81</v>
      </c>
      <c r="L27" s="282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</row>
    <row r="28" spans="1:32" ht="13.5" customHeight="1" x14ac:dyDescent="0.2">
      <c r="A28" s="354"/>
      <c r="B28" s="302">
        <v>1</v>
      </c>
      <c r="C28" s="366" t="s">
        <v>233</v>
      </c>
      <c r="D28" s="367"/>
      <c r="E28" s="300">
        <f xml:space="preserve"> 'AN I'!V45+'AN II'!V45+'AN III'!V45+'AN IV'!V45</f>
        <v>0</v>
      </c>
      <c r="H28" s="93" t="s">
        <v>68</v>
      </c>
      <c r="I28" s="72">
        <f>'AN I'!AW46</f>
        <v>0</v>
      </c>
      <c r="J28" s="72">
        <f>'AN I'!AX46</f>
        <v>0</v>
      </c>
      <c r="K28" s="72">
        <f>SUM(I28:J28)</f>
        <v>0</v>
      </c>
      <c r="L28" s="95">
        <f>'AN I'!AY46</f>
        <v>0</v>
      </c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</row>
    <row r="29" spans="1:32" ht="15" x14ac:dyDescent="0.25">
      <c r="A29" s="298"/>
      <c r="B29" s="303">
        <v>2</v>
      </c>
      <c r="C29" s="368" t="s">
        <v>232</v>
      </c>
      <c r="D29" s="369"/>
      <c r="E29" s="321">
        <f xml:space="preserve"> 'AN I'!W45+'AN II'!W45+'AN III'!W45+'AN IV'!W45</f>
        <v>0</v>
      </c>
      <c r="H29" s="96" t="s">
        <v>69</v>
      </c>
      <c r="I29" s="72">
        <f>'AN II'!AW46</f>
        <v>0</v>
      </c>
      <c r="J29" s="72">
        <f>'AN II'!AX46</f>
        <v>0</v>
      </c>
      <c r="K29" s="72">
        <f>SUM(I29:J29)</f>
        <v>0</v>
      </c>
      <c r="L29" s="95">
        <f>'AN II'!AY46</f>
        <v>0</v>
      </c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</row>
    <row r="30" spans="1:32" ht="15.75" thickBot="1" x14ac:dyDescent="0.3">
      <c r="A30" s="298"/>
      <c r="B30" s="304">
        <v>3</v>
      </c>
      <c r="C30" s="370" t="s">
        <v>234</v>
      </c>
      <c r="D30" s="371"/>
      <c r="E30" s="317">
        <f>SUM(E28:E29)</f>
        <v>0</v>
      </c>
      <c r="H30" s="96" t="s">
        <v>70</v>
      </c>
      <c r="I30" s="72">
        <f>'AN III'!AW46</f>
        <v>0</v>
      </c>
      <c r="J30" s="72">
        <f>'AN III'!AX46</f>
        <v>0</v>
      </c>
      <c r="K30" s="72">
        <f>SUM(I30:J30)</f>
        <v>0</v>
      </c>
      <c r="L30" s="95">
        <f>'AN III'!AY46</f>
        <v>0</v>
      </c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</row>
    <row r="31" spans="1:32" ht="15" thickBot="1" x14ac:dyDescent="0.25">
      <c r="A31" s="298"/>
      <c r="B31" s="350"/>
      <c r="C31" s="350"/>
      <c r="D31" s="299"/>
      <c r="E31" s="299"/>
      <c r="H31" s="97" t="s">
        <v>71</v>
      </c>
      <c r="I31" s="72">
        <f>'AN IV'!AW46</f>
        <v>0</v>
      </c>
      <c r="J31" s="72">
        <f>'AN IV'!AX46</f>
        <v>0</v>
      </c>
      <c r="K31" s="319">
        <f>SUM(I31:J31)</f>
        <v>0</v>
      </c>
      <c r="L31" s="318">
        <f>'AN IV'!AY46</f>
        <v>0</v>
      </c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</row>
    <row r="32" spans="1:32" ht="15" thickBot="1" x14ac:dyDescent="0.25">
      <c r="A32" s="298"/>
      <c r="B32" s="350"/>
      <c r="C32" s="350"/>
      <c r="D32" s="299"/>
      <c r="E32" s="299"/>
      <c r="H32" s="88" t="s">
        <v>81</v>
      </c>
      <c r="I32" s="102">
        <f>SUM(I28:I31)</f>
        <v>0</v>
      </c>
      <c r="J32" s="98">
        <f>SUM(J28:J31)</f>
        <v>0</v>
      </c>
      <c r="K32" s="100">
        <f>SUM(K28:K31)</f>
        <v>0</v>
      </c>
      <c r="L32" s="99">
        <f>SUM(L28:L31)</f>
        <v>0</v>
      </c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</row>
    <row r="33" spans="1:32" ht="15" thickBot="1" x14ac:dyDescent="0.25">
      <c r="A33" s="298"/>
      <c r="B33" s="350"/>
      <c r="C33" s="350"/>
      <c r="D33" s="299"/>
      <c r="E33" s="299"/>
      <c r="H33" s="88" t="s">
        <v>82</v>
      </c>
      <c r="I33" s="320" t="e">
        <f>K32/I32</f>
        <v>#DIV/0!</v>
      </c>
      <c r="J33" s="123" t="e">
        <f>J32/$K$32</f>
        <v>#DIV/0!</v>
      </c>
      <c r="K33" s="103" t="e">
        <f>K32/$K$32</f>
        <v>#DIV/0!</v>
      </c>
      <c r="L33" s="124" t="e">
        <f>L32/$K$32</f>
        <v>#DIV/0!</v>
      </c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</row>
    <row r="34" spans="1:32" s="52" customFormat="1" x14ac:dyDescent="0.2"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</row>
    <row r="36" spans="1:32" ht="13.5" thickBot="1" x14ac:dyDescent="0.25">
      <c r="B36" s="306" t="s">
        <v>229</v>
      </c>
      <c r="C36" s="25" t="s">
        <v>235</v>
      </c>
    </row>
    <row r="37" spans="1:32" ht="13.5" thickBot="1" x14ac:dyDescent="0.25">
      <c r="B37" s="306" t="s">
        <v>228</v>
      </c>
      <c r="C37" s="4" t="s">
        <v>236</v>
      </c>
      <c r="I37" s="88" t="s">
        <v>67</v>
      </c>
      <c r="J37" s="89" t="s">
        <v>12</v>
      </c>
      <c r="K37" s="90" t="s">
        <v>13</v>
      </c>
      <c r="L37" s="91" t="s">
        <v>81</v>
      </c>
    </row>
    <row r="38" spans="1:32" x14ac:dyDescent="0.2">
      <c r="B38" s="26" t="s">
        <v>14</v>
      </c>
      <c r="C38" s="25" t="s">
        <v>49</v>
      </c>
      <c r="I38" s="93" t="s">
        <v>68</v>
      </c>
      <c r="J38" s="72">
        <f>'AN I'!AE46</f>
        <v>0</v>
      </c>
      <c r="K38" s="94">
        <f>'AN I'!AF46</f>
        <v>0</v>
      </c>
      <c r="L38" s="71">
        <f>SUM(J38:K38)</f>
        <v>0</v>
      </c>
    </row>
    <row r="39" spans="1:32" x14ac:dyDescent="0.2">
      <c r="B39" s="26" t="s">
        <v>31</v>
      </c>
      <c r="C39" s="25" t="s">
        <v>50</v>
      </c>
      <c r="I39" s="96" t="s">
        <v>69</v>
      </c>
      <c r="J39" s="72">
        <f>'AN II'!AE46</f>
        <v>0</v>
      </c>
      <c r="K39" s="72">
        <f>'AN II'!AF46</f>
        <v>0</v>
      </c>
      <c r="L39" s="71">
        <f>SUM(J39:K39)</f>
        <v>0</v>
      </c>
    </row>
    <row r="40" spans="1:32" x14ac:dyDescent="0.2">
      <c r="B40" s="26" t="s">
        <v>5</v>
      </c>
      <c r="C40" s="25" t="s">
        <v>51</v>
      </c>
      <c r="I40" s="96" t="s">
        <v>70</v>
      </c>
      <c r="J40" s="72">
        <f>'AN III'!AE46</f>
        <v>0</v>
      </c>
      <c r="K40" s="72">
        <f>'AN III'!AF46</f>
        <v>0</v>
      </c>
      <c r="L40" s="71">
        <f>SUM(J40:K40)</f>
        <v>0</v>
      </c>
    </row>
    <row r="41" spans="1:32" ht="13.5" thickBot="1" x14ac:dyDescent="0.25">
      <c r="B41" s="26" t="s">
        <v>4</v>
      </c>
      <c r="C41" s="25" t="s">
        <v>52</v>
      </c>
      <c r="I41" s="97" t="s">
        <v>71</v>
      </c>
      <c r="J41" s="72">
        <f>'AN IV'!AE46</f>
        <v>0</v>
      </c>
      <c r="K41" s="72">
        <f>'AN IV'!AF46</f>
        <v>0</v>
      </c>
      <c r="L41" s="108">
        <f>SUM(J41:K41)</f>
        <v>0</v>
      </c>
    </row>
    <row r="42" spans="1:32" ht="13.5" thickBot="1" x14ac:dyDescent="0.25">
      <c r="B42" s="12"/>
      <c r="C42" s="25"/>
      <c r="I42" s="88" t="s">
        <v>81</v>
      </c>
      <c r="J42" s="102">
        <f>SUM(J38:J41)</f>
        <v>0</v>
      </c>
      <c r="K42" s="98">
        <f>SUM(K38:K41)</f>
        <v>0</v>
      </c>
      <c r="L42" s="91">
        <f>SUM(L38:L41)</f>
        <v>0</v>
      </c>
    </row>
    <row r="43" spans="1:32" x14ac:dyDescent="0.2">
      <c r="B43" s="26" t="s">
        <v>24</v>
      </c>
      <c r="C43" s="25" t="s">
        <v>53</v>
      </c>
    </row>
    <row r="44" spans="1:32" x14ac:dyDescent="0.2">
      <c r="B44" s="26" t="s">
        <v>32</v>
      </c>
      <c r="C44" s="25" t="s">
        <v>54</v>
      </c>
      <c r="I44" s="26" t="s">
        <v>12</v>
      </c>
      <c r="J44" s="110" t="s">
        <v>86</v>
      </c>
    </row>
    <row r="45" spans="1:32" x14ac:dyDescent="0.2">
      <c r="B45" s="26" t="s">
        <v>26</v>
      </c>
      <c r="C45" s="25" t="s">
        <v>55</v>
      </c>
      <c r="I45" s="26" t="s">
        <v>13</v>
      </c>
      <c r="J45" s="110" t="s">
        <v>87</v>
      </c>
    </row>
    <row r="47" spans="1:32" x14ac:dyDescent="0.2">
      <c r="I47" s="126" t="e">
        <f>'AN I'!Q43+#REF!+#REF!</f>
        <v>#REF!</v>
      </c>
    </row>
    <row r="48" spans="1:32" ht="14.25" x14ac:dyDescent="0.2">
      <c r="B48" s="357" t="s">
        <v>85</v>
      </c>
      <c r="C48" s="357"/>
      <c r="D48" s="357"/>
      <c r="E48" s="357"/>
      <c r="F48" s="357"/>
      <c r="G48" s="125"/>
      <c r="K48" t="s">
        <v>95</v>
      </c>
    </row>
    <row r="49" spans="1:13" ht="14.25" x14ac:dyDescent="0.2">
      <c r="B49" s="358" t="s">
        <v>207</v>
      </c>
      <c r="C49" s="358"/>
      <c r="D49" s="358"/>
      <c r="E49" s="358"/>
      <c r="F49" s="358"/>
      <c r="G49" s="125"/>
    </row>
    <row r="50" spans="1:13" ht="14.25" x14ac:dyDescent="0.2">
      <c r="A50" s="347" t="s">
        <v>208</v>
      </c>
      <c r="B50" s="348"/>
      <c r="C50" s="348"/>
      <c r="D50" s="348"/>
      <c r="E50" s="348"/>
      <c r="F50" s="348"/>
      <c r="G50" s="125"/>
    </row>
    <row r="51" spans="1:13" ht="15" x14ac:dyDescent="0.25">
      <c r="B51" s="356" t="s">
        <v>88</v>
      </c>
      <c r="C51" s="356"/>
      <c r="D51" s="356"/>
      <c r="E51" s="356"/>
      <c r="F51" s="356"/>
      <c r="G51" s="107"/>
    </row>
    <row r="52" spans="1:13" x14ac:dyDescent="0.2">
      <c r="B52" s="106"/>
    </row>
    <row r="53" spans="1:13" ht="15" x14ac:dyDescent="0.25">
      <c r="B53" s="356" t="s">
        <v>94</v>
      </c>
      <c r="C53" s="356"/>
      <c r="D53" s="356"/>
      <c r="E53" s="356"/>
      <c r="F53" s="356"/>
      <c r="G53" s="109" t="e">
        <f>J42/K42</f>
        <v>#DIV/0!</v>
      </c>
      <c r="L53" s="202"/>
    </row>
    <row r="54" spans="1:13" ht="15" x14ac:dyDescent="0.25">
      <c r="B54" s="253"/>
      <c r="C54" s="363" t="s">
        <v>218</v>
      </c>
      <c r="D54" s="363"/>
      <c r="E54" s="363"/>
      <c r="F54" s="363"/>
      <c r="G54" s="258" t="s">
        <v>219</v>
      </c>
      <c r="L54" s="202"/>
    </row>
    <row r="55" spans="1:13" ht="15" x14ac:dyDescent="0.25">
      <c r="B55" s="253"/>
      <c r="C55" s="259"/>
      <c r="D55" s="259"/>
      <c r="E55" s="259"/>
      <c r="F55" s="259"/>
      <c r="G55" s="258"/>
      <c r="L55" s="202"/>
    </row>
    <row r="56" spans="1:13" x14ac:dyDescent="0.2">
      <c r="A56" s="111" t="str">
        <f>Pagina1!A49</f>
        <v>DECAN,</v>
      </c>
      <c r="K56" s="210" t="str">
        <f>Pagina1!I49</f>
        <v>DIRECTOR DEPARTAMENT,</v>
      </c>
    </row>
    <row r="57" spans="1:13" x14ac:dyDescent="0.2">
      <c r="B57" s="112"/>
      <c r="C57" s="113"/>
      <c r="D57" s="112"/>
      <c r="F57" s="232">
        <f>Pagina1!F52</f>
        <v>0</v>
      </c>
      <c r="H57" s="112"/>
      <c r="J57" s="112"/>
    </row>
    <row r="58" spans="1:13" x14ac:dyDescent="0.2">
      <c r="A58" s="111">
        <f>Pagina1!A51</f>
        <v>0</v>
      </c>
      <c r="B58" s="112"/>
      <c r="C58" s="112"/>
      <c r="D58" s="112"/>
      <c r="F58" s="233"/>
      <c r="G58" s="112"/>
      <c r="H58" s="355">
        <f>Pagina1!G51</f>
        <v>0</v>
      </c>
      <c r="I58" s="355"/>
      <c r="J58" s="355"/>
      <c r="K58" s="355"/>
      <c r="L58" s="355"/>
      <c r="M58" s="355"/>
    </row>
    <row r="59" spans="1:13" x14ac:dyDescent="0.2">
      <c r="B59" s="112"/>
      <c r="C59" s="114"/>
      <c r="D59" s="112"/>
      <c r="F59" s="232">
        <f>Pagina1!D54</f>
        <v>0</v>
      </c>
      <c r="H59" s="2"/>
      <c r="I59" s="130"/>
      <c r="J59" s="2"/>
      <c r="K59" s="232" t="str">
        <f>Pagina1!I53</f>
        <v>.</v>
      </c>
    </row>
    <row r="60" spans="1:13" x14ac:dyDescent="0.2">
      <c r="A60" s="218"/>
      <c r="B60" s="218"/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8"/>
    </row>
    <row r="61" spans="1:13" x14ac:dyDescent="0.2">
      <c r="A61" s="116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</row>
    <row r="62" spans="1:13" x14ac:dyDescent="0.2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</row>
    <row r="63" spans="1:13" x14ac:dyDescent="0.2">
      <c r="A63" s="116"/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</row>
    <row r="64" spans="1:13" x14ac:dyDescent="0.2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</row>
    <row r="65" spans="1:13" x14ac:dyDescent="0.2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</row>
    <row r="66" spans="1:13" x14ac:dyDescent="0.2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</row>
    <row r="67" spans="1:13" s="116" customFormat="1" x14ac:dyDescent="0.2"/>
    <row r="68" spans="1:13" s="116" customFormat="1" x14ac:dyDescent="0.2"/>
    <row r="69" spans="1:13" s="116" customFormat="1" x14ac:dyDescent="0.2"/>
    <row r="70" spans="1:13" s="116" customFormat="1" x14ac:dyDescent="0.2"/>
    <row r="71" spans="1:13" s="116" customFormat="1" x14ac:dyDescent="0.2"/>
    <row r="72" spans="1:13" s="116" customFormat="1" x14ac:dyDescent="0.2"/>
    <row r="73" spans="1:13" s="116" customFormat="1" x14ac:dyDescent="0.2"/>
    <row r="74" spans="1:13" s="116" customFormat="1" x14ac:dyDescent="0.2"/>
    <row r="75" spans="1:13" s="116" customFormat="1" x14ac:dyDescent="0.2"/>
    <row r="76" spans="1:13" s="116" customFormat="1" x14ac:dyDescent="0.2"/>
    <row r="77" spans="1:13" s="116" customFormat="1" x14ac:dyDescent="0.2"/>
    <row r="78" spans="1:13" s="116" customFormat="1" x14ac:dyDescent="0.2"/>
    <row r="79" spans="1:13" s="116" customFormat="1" x14ac:dyDescent="0.2"/>
    <row r="80" spans="1:13" s="116" customFormat="1" x14ac:dyDescent="0.2"/>
    <row r="81" s="116" customFormat="1" x14ac:dyDescent="0.2"/>
    <row r="82" s="116" customFormat="1" x14ac:dyDescent="0.2"/>
    <row r="83" s="116" customFormat="1" x14ac:dyDescent="0.2"/>
    <row r="84" s="116" customFormat="1" x14ac:dyDescent="0.2"/>
    <row r="85" s="116" customFormat="1" x14ac:dyDescent="0.2"/>
    <row r="86" s="116" customFormat="1" x14ac:dyDescent="0.2"/>
    <row r="87" s="116" customFormat="1" x14ac:dyDescent="0.2"/>
    <row r="88" s="116" customFormat="1" x14ac:dyDescent="0.2"/>
    <row r="89" s="116" customFormat="1" x14ac:dyDescent="0.2"/>
    <row r="90" s="116" customFormat="1" x14ac:dyDescent="0.2"/>
    <row r="91" s="116" customFormat="1" x14ac:dyDescent="0.2"/>
    <row r="92" s="116" customFormat="1" x14ac:dyDescent="0.2"/>
    <row r="93" s="116" customFormat="1" x14ac:dyDescent="0.2"/>
    <row r="94" s="116" customFormat="1" x14ac:dyDescent="0.2"/>
    <row r="95" s="116" customFormat="1" x14ac:dyDescent="0.2"/>
    <row r="96" s="116" customFormat="1" x14ac:dyDescent="0.2"/>
    <row r="97" s="116" customFormat="1" x14ac:dyDescent="0.2"/>
    <row r="98" s="116" customFormat="1" x14ac:dyDescent="0.2"/>
    <row r="99" s="116" customFormat="1" x14ac:dyDescent="0.2"/>
    <row r="100" s="116" customFormat="1" x14ac:dyDescent="0.2"/>
    <row r="101" s="116" customFormat="1" x14ac:dyDescent="0.2"/>
    <row r="102" s="116" customFormat="1" x14ac:dyDescent="0.2"/>
    <row r="103" s="116" customFormat="1" x14ac:dyDescent="0.2"/>
    <row r="104" s="116" customFormat="1" x14ac:dyDescent="0.2"/>
    <row r="105" s="116" customFormat="1" x14ac:dyDescent="0.2"/>
    <row r="106" s="116" customFormat="1" x14ac:dyDescent="0.2"/>
    <row r="107" s="116" customFormat="1" x14ac:dyDescent="0.2"/>
    <row r="108" s="116" customFormat="1" x14ac:dyDescent="0.2"/>
    <row r="109" s="116" customFormat="1" x14ac:dyDescent="0.2"/>
    <row r="110" s="116" customFormat="1" x14ac:dyDescent="0.2"/>
    <row r="111" s="116" customFormat="1" x14ac:dyDescent="0.2"/>
    <row r="112" s="116" customFormat="1" x14ac:dyDescent="0.2"/>
    <row r="113" s="116" customFormat="1" x14ac:dyDescent="0.2"/>
    <row r="114" s="116" customFormat="1" x14ac:dyDescent="0.2"/>
    <row r="115" s="116" customFormat="1" x14ac:dyDescent="0.2"/>
    <row r="116" s="116" customFormat="1" x14ac:dyDescent="0.2"/>
    <row r="117" s="116" customFormat="1" x14ac:dyDescent="0.2"/>
    <row r="118" s="116" customFormat="1" x14ac:dyDescent="0.2"/>
    <row r="119" s="116" customFormat="1" x14ac:dyDescent="0.2"/>
    <row r="120" s="116" customFormat="1" x14ac:dyDescent="0.2"/>
    <row r="121" s="116" customFormat="1" x14ac:dyDescent="0.2"/>
    <row r="122" s="116" customFormat="1" x14ac:dyDescent="0.2"/>
    <row r="123" s="116" customFormat="1" x14ac:dyDescent="0.2"/>
    <row r="124" s="116" customFormat="1" x14ac:dyDescent="0.2"/>
    <row r="125" s="116" customFormat="1" x14ac:dyDescent="0.2"/>
    <row r="126" s="116" customFormat="1" x14ac:dyDescent="0.2"/>
    <row r="127" s="116" customFormat="1" x14ac:dyDescent="0.2"/>
    <row r="128" s="116" customFormat="1" x14ac:dyDescent="0.2"/>
    <row r="129" s="116" customFormat="1" x14ac:dyDescent="0.2"/>
    <row r="130" s="116" customFormat="1" x14ac:dyDescent="0.2"/>
    <row r="131" s="116" customFormat="1" x14ac:dyDescent="0.2"/>
    <row r="132" s="116" customFormat="1" x14ac:dyDescent="0.2"/>
    <row r="133" s="116" customFormat="1" x14ac:dyDescent="0.2"/>
    <row r="134" s="116" customFormat="1" x14ac:dyDescent="0.2"/>
    <row r="135" s="116" customFormat="1" x14ac:dyDescent="0.2"/>
  </sheetData>
  <sheetProtection selectLockedCells="1"/>
  <mergeCells count="22">
    <mergeCell ref="H58:M58"/>
    <mergeCell ref="B53:F53"/>
    <mergeCell ref="B48:F48"/>
    <mergeCell ref="B49:F49"/>
    <mergeCell ref="J17:J18"/>
    <mergeCell ref="D17:I17"/>
    <mergeCell ref="B51:F51"/>
    <mergeCell ref="C54:F54"/>
    <mergeCell ref="C27:D27"/>
    <mergeCell ref="C28:D28"/>
    <mergeCell ref="C29:D29"/>
    <mergeCell ref="C30:D30"/>
    <mergeCell ref="B33:C33"/>
    <mergeCell ref="J2:M2"/>
    <mergeCell ref="A12:M12"/>
    <mergeCell ref="A50:F50"/>
    <mergeCell ref="H3:M3"/>
    <mergeCell ref="K5:M5"/>
    <mergeCell ref="B31:C31"/>
    <mergeCell ref="B32:C32"/>
    <mergeCell ref="H26:K26"/>
    <mergeCell ref="A27:A28"/>
  </mergeCells>
  <phoneticPr fontId="3" type="noConversion"/>
  <pageMargins left="0.74803149606299213" right="0.43307086614173229" top="0.35433070866141736" bottom="0.47244094488188981" header="0.15748031496062992" footer="0.27559055118110237"/>
  <pageSetup paperSize="9" orientation="portrait" horizontalDpi="4294967294" r:id="rId1"/>
  <headerFooter alignWithMargins="0">
    <oddFooter>&amp;LF 794.24/Ed.01_F01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K305"/>
  <sheetViews>
    <sheetView showGridLines="0" topLeftCell="A16" zoomScale="115" zoomScaleNormal="115" workbookViewId="0">
      <selection activeCell="L31" sqref="L31"/>
    </sheetView>
  </sheetViews>
  <sheetFormatPr defaultColWidth="9.140625" defaultRowHeight="11.25" x14ac:dyDescent="0.2"/>
  <cols>
    <col min="1" max="1" width="9.140625" style="32"/>
    <col min="2" max="2" width="3.140625" style="2" customWidth="1"/>
    <col min="3" max="3" width="3.85546875" style="2" customWidth="1"/>
    <col min="4" max="4" width="45.85546875" style="2" customWidth="1"/>
    <col min="5" max="5" width="11.7109375" style="2" customWidth="1"/>
    <col min="6" max="6" width="4.140625" style="2" customWidth="1"/>
    <col min="7" max="7" width="3.28515625" style="2" customWidth="1"/>
    <col min="8" max="8" width="3.140625" style="2" customWidth="1"/>
    <col min="9" max="9" width="3.7109375" style="2" customWidth="1"/>
    <col min="10" max="10" width="3" style="2" customWidth="1"/>
    <col min="11" max="11" width="2.85546875" style="2" customWidth="1"/>
    <col min="12" max="13" width="3.140625" style="2" customWidth="1"/>
    <col min="14" max="14" width="2.7109375" style="2" customWidth="1"/>
    <col min="15" max="15" width="2.85546875" style="2" customWidth="1"/>
    <col min="16" max="17" width="4.28515625" style="2" customWidth="1"/>
    <col min="18" max="18" width="4.7109375" style="2" customWidth="1"/>
    <col min="19" max="20" width="4.5703125" style="2" customWidth="1"/>
    <col min="21" max="21" width="6.140625" style="132" customWidth="1"/>
    <col min="22" max="22" width="3.7109375" style="132" customWidth="1"/>
    <col min="23" max="23" width="2.7109375" style="132" customWidth="1"/>
    <col min="24" max="24" width="4.42578125" style="132" customWidth="1"/>
    <col min="25" max="36" width="4.140625" style="132" customWidth="1"/>
    <col min="37" max="37" width="4.5703125" style="132" customWidth="1"/>
    <col min="38" max="51" width="3.85546875" style="132" customWidth="1"/>
    <col min="52" max="52" width="9.140625" style="132"/>
    <col min="53" max="63" width="9.140625" style="36"/>
    <col min="64" max="16384" width="9.140625" style="2"/>
  </cols>
  <sheetData>
    <row r="1" spans="1:63" s="31" customFormat="1" x14ac:dyDescent="0.2">
      <c r="A1" s="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</row>
    <row r="2" spans="1:63" s="1" customFormat="1" ht="15" x14ac:dyDescent="0.2">
      <c r="A2" s="33"/>
      <c r="B2" s="24" t="s">
        <v>97</v>
      </c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</row>
    <row r="3" spans="1:63" s="1" customFormat="1" ht="15" x14ac:dyDescent="0.2">
      <c r="A3" s="33"/>
      <c r="B3" s="24" t="s">
        <v>17</v>
      </c>
      <c r="J3"/>
      <c r="K3" s="284" t="s">
        <v>225</v>
      </c>
      <c r="L3"/>
      <c r="M3"/>
      <c r="N3"/>
      <c r="R3" s="1" t="s">
        <v>60</v>
      </c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</row>
    <row r="4" spans="1:63" s="1" customFormat="1" ht="15" x14ac:dyDescent="0.2">
      <c r="A4" s="33"/>
      <c r="B4" s="87" t="s">
        <v>216</v>
      </c>
      <c r="P4" s="51">
        <f>Pagina1!$G$7</f>
        <v>0</v>
      </c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</row>
    <row r="5" spans="1:63" ht="15.75" x14ac:dyDescent="0.2">
      <c r="B5" s="394" t="s">
        <v>19</v>
      </c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"/>
    </row>
    <row r="6" spans="1:63" ht="12.75" x14ac:dyDescent="0.2">
      <c r="B6" s="131" t="str">
        <f>CONCATENATE(Pagina1!B9,"  ",Pagina1!D9)</f>
        <v>Domeniul:  ……………………..</v>
      </c>
      <c r="C6" s="1"/>
      <c r="D6" s="1"/>
    </row>
    <row r="7" spans="1:63" ht="12.75" x14ac:dyDescent="0.2">
      <c r="B7" s="212" t="str">
        <f>CONCATENATE(Pagina1!B10,"  ",Pagina1!D10)</f>
        <v>Programul de studii:  ……………………..</v>
      </c>
    </row>
    <row r="8" spans="1:63" x14ac:dyDescent="0.2">
      <c r="B8" s="4"/>
    </row>
    <row r="9" spans="1:63" s="5" customFormat="1" ht="15.75" x14ac:dyDescent="0.2">
      <c r="A9" s="34"/>
      <c r="B9" s="394" t="s">
        <v>28</v>
      </c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</row>
    <row r="10" spans="1:63" ht="13.5" thickBot="1" x14ac:dyDescent="0.25">
      <c r="C10" s="6"/>
      <c r="E10" s="7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63" ht="13.5" customHeight="1" thickBot="1" x14ac:dyDescent="0.25">
      <c r="B11" s="378" t="s">
        <v>20</v>
      </c>
      <c r="C11" s="379"/>
      <c r="D11" s="379"/>
      <c r="E11" s="379"/>
      <c r="F11" s="379"/>
      <c r="G11" s="379"/>
      <c r="H11" s="379"/>
      <c r="I11" s="379"/>
      <c r="J11" s="379"/>
      <c r="K11" s="379"/>
      <c r="L11" s="379"/>
      <c r="M11" s="379"/>
      <c r="N11" s="379"/>
      <c r="O11" s="379"/>
      <c r="P11" s="379"/>
      <c r="Q11" s="379"/>
      <c r="R11" s="379"/>
      <c r="S11" s="380"/>
      <c r="T11" s="7"/>
    </row>
    <row r="12" spans="1:63" s="8" customFormat="1" ht="15" customHeight="1" x14ac:dyDescent="0.2">
      <c r="A12" s="35"/>
      <c r="B12" s="388" t="s">
        <v>0</v>
      </c>
      <c r="C12" s="376" t="s">
        <v>29</v>
      </c>
      <c r="D12" s="376" t="s">
        <v>1</v>
      </c>
      <c r="E12" s="376" t="s">
        <v>3</v>
      </c>
      <c r="F12" s="376" t="s">
        <v>2</v>
      </c>
      <c r="G12" s="386" t="s">
        <v>8</v>
      </c>
      <c r="H12" s="375"/>
      <c r="I12" s="386" t="s">
        <v>9</v>
      </c>
      <c r="J12" s="388" t="s">
        <v>15</v>
      </c>
      <c r="K12" s="376"/>
      <c r="L12" s="376"/>
      <c r="M12" s="386"/>
      <c r="N12" s="386"/>
      <c r="O12" s="377"/>
      <c r="P12" s="375" t="s">
        <v>16</v>
      </c>
      <c r="Q12" s="376"/>
      <c r="R12" s="376"/>
      <c r="S12" s="377"/>
      <c r="T12" s="372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39"/>
      <c r="BB12" s="222" t="s">
        <v>8</v>
      </c>
      <c r="BC12" s="39"/>
      <c r="BD12" s="39"/>
      <c r="BE12" s="227"/>
      <c r="BF12" s="227"/>
      <c r="BG12" s="227"/>
      <c r="BH12" s="227"/>
      <c r="BI12" s="227"/>
      <c r="BJ12" s="227"/>
      <c r="BK12" s="227"/>
    </row>
    <row r="13" spans="1:63" s="8" customFormat="1" ht="24.75" customHeight="1" thickBot="1" x14ac:dyDescent="0.25">
      <c r="A13" s="35"/>
      <c r="B13" s="389"/>
      <c r="C13" s="385"/>
      <c r="D13" s="385"/>
      <c r="E13" s="385"/>
      <c r="F13" s="385"/>
      <c r="G13" s="293" t="s">
        <v>229</v>
      </c>
      <c r="H13" s="293" t="s">
        <v>228</v>
      </c>
      <c r="I13" s="387"/>
      <c r="J13" s="297" t="s">
        <v>4</v>
      </c>
      <c r="K13" s="293" t="s">
        <v>5</v>
      </c>
      <c r="L13" s="293" t="s">
        <v>6</v>
      </c>
      <c r="M13" s="296" t="s">
        <v>226</v>
      </c>
      <c r="N13" s="296" t="s">
        <v>7</v>
      </c>
      <c r="O13" s="45" t="s">
        <v>227</v>
      </c>
      <c r="P13" s="42" t="s">
        <v>12</v>
      </c>
      <c r="Q13" s="293" t="s">
        <v>13</v>
      </c>
      <c r="R13" s="293" t="s">
        <v>10</v>
      </c>
      <c r="S13" s="45" t="s">
        <v>11</v>
      </c>
      <c r="T13" s="372"/>
      <c r="U13" s="135"/>
      <c r="V13" s="135" t="s">
        <v>237</v>
      </c>
      <c r="W13" s="135" t="s">
        <v>238</v>
      </c>
      <c r="X13" s="135" t="s">
        <v>27</v>
      </c>
      <c r="Y13" s="136" t="s">
        <v>4</v>
      </c>
      <c r="Z13" s="136" t="s">
        <v>5</v>
      </c>
      <c r="AA13" s="136" t="s">
        <v>6</v>
      </c>
      <c r="AB13" s="136" t="s">
        <v>239</v>
      </c>
      <c r="AC13" s="136" t="s">
        <v>7</v>
      </c>
      <c r="AD13" s="135" t="s">
        <v>240</v>
      </c>
      <c r="AE13" s="137" t="s">
        <v>12</v>
      </c>
      <c r="AF13" s="137" t="s">
        <v>13</v>
      </c>
      <c r="AG13" s="137" t="s">
        <v>10</v>
      </c>
      <c r="AH13" s="138" t="s">
        <v>11</v>
      </c>
      <c r="AI13" s="135"/>
      <c r="AJ13" s="322"/>
      <c r="AK13" s="135" t="s">
        <v>13</v>
      </c>
      <c r="AL13" s="135" t="s">
        <v>22</v>
      </c>
      <c r="AM13" s="135" t="s">
        <v>23</v>
      </c>
      <c r="AN13" s="135" t="s">
        <v>30</v>
      </c>
      <c r="AO13" s="135" t="s">
        <v>25</v>
      </c>
      <c r="AP13" s="135"/>
      <c r="AQ13" s="135"/>
      <c r="AR13" s="135"/>
      <c r="AS13" s="135"/>
      <c r="AT13" s="135"/>
      <c r="AU13" s="135"/>
      <c r="AV13" s="135" t="s">
        <v>39</v>
      </c>
      <c r="AW13" s="135" t="s">
        <v>24</v>
      </c>
      <c r="AX13" s="135" t="s">
        <v>32</v>
      </c>
      <c r="AY13" s="135" t="s">
        <v>26</v>
      </c>
      <c r="AZ13" s="135"/>
      <c r="BA13" s="223" t="s">
        <v>39</v>
      </c>
      <c r="BB13" s="223" t="s">
        <v>24</v>
      </c>
      <c r="BC13" s="223" t="s">
        <v>32</v>
      </c>
      <c r="BD13" s="223" t="s">
        <v>26</v>
      </c>
      <c r="BE13" s="227"/>
      <c r="BF13" s="227"/>
      <c r="BG13" s="227"/>
      <c r="BH13" s="227"/>
      <c r="BI13" s="227"/>
      <c r="BJ13" s="227"/>
      <c r="BK13" s="227"/>
    </row>
    <row r="14" spans="1:63" ht="15" customHeight="1" x14ac:dyDescent="0.2">
      <c r="B14" s="235">
        <v>1</v>
      </c>
      <c r="C14" s="236" t="s">
        <v>14</v>
      </c>
      <c r="D14" s="237"/>
      <c r="E14" s="238"/>
      <c r="F14" s="236"/>
      <c r="G14" s="236"/>
      <c r="H14" s="236"/>
      <c r="I14" s="239"/>
      <c r="J14" s="235"/>
      <c r="K14" s="236"/>
      <c r="L14" s="236"/>
      <c r="M14" s="239"/>
      <c r="N14" s="239"/>
      <c r="O14" s="240"/>
      <c r="P14" s="310" t="str">
        <f>IF(J14&lt;&gt;"",J14*14,"")</f>
        <v/>
      </c>
      <c r="Q14" s="242">
        <f>SUM(K14:O14)*14</f>
        <v>0</v>
      </c>
      <c r="R14" s="238">
        <f>SUM(P14:Q14)</f>
        <v>0</v>
      </c>
      <c r="S14" s="312">
        <f>(G14+H14)*25-R14</f>
        <v>0</v>
      </c>
      <c r="T14" s="307"/>
      <c r="V14" s="132">
        <f>IF(F14="DL",0,G14)</f>
        <v>0</v>
      </c>
      <c r="W14" s="132">
        <f>IF(F14="DL",0,H14)</f>
        <v>0</v>
      </c>
      <c r="X14" s="132">
        <f>SUM(V14:W14)</f>
        <v>0</v>
      </c>
      <c r="Y14" s="132">
        <f t="shared" ref="Y14:Y27" si="0">IF(F14="DL",0,J14)</f>
        <v>0</v>
      </c>
      <c r="Z14" s="132">
        <f t="shared" ref="Z14:Z27" si="1">IF(F14="DL",0,K14)</f>
        <v>0</v>
      </c>
      <c r="AA14" s="132">
        <f t="shared" ref="AA14:AA27" si="2">IF(F14="DL",0,L14)</f>
        <v>0</v>
      </c>
      <c r="AB14" s="132">
        <f>IF($F$14="DL",0,M14)</f>
        <v>0</v>
      </c>
      <c r="AC14" s="132">
        <f>IF($F$14="DL",0,N14)</f>
        <v>0</v>
      </c>
      <c r="AD14" s="132">
        <f>IF($F$14="DL",0,O14)</f>
        <v>0</v>
      </c>
      <c r="AE14" s="132" t="str">
        <f>IF($F14="DL",0,P14)</f>
        <v/>
      </c>
      <c r="AF14" s="132">
        <f>IF($F14="DL",0,Q14)</f>
        <v>0</v>
      </c>
      <c r="AG14" s="132">
        <f>IF($F14="DL",0,R14)</f>
        <v>0</v>
      </c>
      <c r="AH14" s="132">
        <f>IF($F14="DL",0,S14)</f>
        <v>0</v>
      </c>
      <c r="AJ14" s="132">
        <f t="shared" ref="AJ14:AJ27" si="3">IF(F14="DL",0,1)</f>
        <v>1</v>
      </c>
      <c r="AK14" s="132">
        <f t="shared" ref="AK14:AK27" si="4">K14+L14+O14</f>
        <v>0</v>
      </c>
      <c r="AL14" s="132">
        <f t="shared" ref="AL14:AL27" si="5">$AJ14*IF($C14="F",$R14,0)</f>
        <v>0</v>
      </c>
      <c r="AM14" s="132">
        <f t="shared" ref="AM14:AM27" si="6">$AJ14*IF($C14="C",$R14,0)</f>
        <v>0</v>
      </c>
      <c r="AN14" s="132">
        <f t="shared" ref="AN14:AN27" si="7">$AJ14*IF($C14="D",$R14,0)</f>
        <v>0</v>
      </c>
      <c r="AO14" s="132">
        <f t="shared" ref="AO14:AO27" si="8">$AJ14*IF($C14="S",$R14,0)</f>
        <v>0</v>
      </c>
      <c r="AV14" s="132">
        <f t="shared" ref="AV14:AV27" si="9">AJ14*IF(T14&lt;&gt;"",R14,0)</f>
        <v>0</v>
      </c>
      <c r="AW14" s="132">
        <f t="shared" ref="AW14:AW27" si="10">IF(F14="DI",R14,0)</f>
        <v>0</v>
      </c>
      <c r="AX14" s="132">
        <f t="shared" ref="AX14:AX27" si="11">IF(F14="DO",R14,0)</f>
        <v>0</v>
      </c>
      <c r="AY14" s="132">
        <f t="shared" ref="AY14:AY27" si="12">IF(F14="DL",R14,0)</f>
        <v>0</v>
      </c>
      <c r="BA14" s="224"/>
      <c r="BB14" s="224">
        <f t="shared" ref="BB14:BB27" si="13">IF(F14="DI",H14,0)</f>
        <v>0</v>
      </c>
      <c r="BC14" s="224">
        <f t="shared" ref="BC14:BC27" si="14">IF(F14="DO",H14,0)</f>
        <v>0</v>
      </c>
      <c r="BD14" s="224">
        <f t="shared" ref="BD14:BD27" si="15">IF(F14="DL",H14,0)</f>
        <v>0</v>
      </c>
      <c r="BE14" s="228" t="s">
        <v>211</v>
      </c>
      <c r="BF14" s="228">
        <v>101</v>
      </c>
      <c r="BG14" s="228"/>
      <c r="BH14" s="228"/>
      <c r="BI14" s="228"/>
      <c r="BJ14" s="228"/>
      <c r="BK14" s="228"/>
    </row>
    <row r="15" spans="1:63" ht="15" customHeight="1" x14ac:dyDescent="0.2">
      <c r="B15" s="243">
        <v>2</v>
      </c>
      <c r="C15" s="244"/>
      <c r="D15" s="245"/>
      <c r="E15" s="238"/>
      <c r="F15" s="236"/>
      <c r="G15" s="236"/>
      <c r="H15" s="236"/>
      <c r="I15" s="246"/>
      <c r="J15" s="235"/>
      <c r="K15" s="236"/>
      <c r="L15" s="236"/>
      <c r="M15" s="239"/>
      <c r="N15" s="239"/>
      <c r="O15" s="240"/>
      <c r="P15" s="310" t="str">
        <f t="shared" ref="P15:P27" si="16">IF(J15&lt;&gt;"",J15*14,"")</f>
        <v/>
      </c>
      <c r="Q15" s="242">
        <f>SUM(K15:O15)*14</f>
        <v>0</v>
      </c>
      <c r="R15" s="238">
        <f t="shared" ref="R15:R27" si="17">SUM(P15:Q15)</f>
        <v>0</v>
      </c>
      <c r="S15" s="312">
        <f t="shared" ref="S15:S26" si="18">(G15+H15)*25-R15</f>
        <v>0</v>
      </c>
      <c r="T15" s="307"/>
      <c r="V15" s="132">
        <f t="shared" ref="V15:V27" si="19">IF(F15="DL",0,G15)</f>
        <v>0</v>
      </c>
      <c r="W15" s="132">
        <f t="shared" ref="W15:W27" si="20">IF(F15="DL",0,H15)</f>
        <v>0</v>
      </c>
      <c r="X15" s="132">
        <f t="shared" ref="X15:X27" si="21">IF(F15="DL",0,H15)</f>
        <v>0</v>
      </c>
      <c r="Y15" s="132">
        <f t="shared" si="0"/>
        <v>0</v>
      </c>
      <c r="Z15" s="132">
        <f t="shared" si="1"/>
        <v>0</v>
      </c>
      <c r="AA15" s="132">
        <f t="shared" si="2"/>
        <v>0</v>
      </c>
      <c r="AB15" s="132">
        <f t="shared" ref="AB15:AB27" si="22">IF($F$14="DL",0,M15)</f>
        <v>0</v>
      </c>
      <c r="AC15" s="132">
        <f t="shared" ref="AC15:AC27" si="23">IF($F$14="DL",0,N15)</f>
        <v>0</v>
      </c>
      <c r="AD15" s="132">
        <f t="shared" ref="AD15:AD27" si="24">IF($F$14="DL",0,O15)</f>
        <v>0</v>
      </c>
      <c r="AE15" s="226" t="str">
        <f t="shared" ref="AE15:AE27" si="25">IF($F15="DL",0,P15)</f>
        <v/>
      </c>
      <c r="AF15" s="132">
        <f t="shared" ref="AF15:AF27" si="26">IF($F15="DL",0,Q15)</f>
        <v>0</v>
      </c>
      <c r="AG15" s="132">
        <f t="shared" ref="AG15:AG27" si="27">IF($F15="DL",0,R15)</f>
        <v>0</v>
      </c>
      <c r="AH15" s="132">
        <f t="shared" ref="AH15:AH27" si="28">IF($F15="DL",0,S15)</f>
        <v>0</v>
      </c>
      <c r="AJ15" s="132">
        <f t="shared" si="3"/>
        <v>1</v>
      </c>
      <c r="AK15" s="132">
        <f t="shared" si="4"/>
        <v>0</v>
      </c>
      <c r="AL15" s="132">
        <f t="shared" si="5"/>
        <v>0</v>
      </c>
      <c r="AM15" s="132">
        <f t="shared" si="6"/>
        <v>0</v>
      </c>
      <c r="AN15" s="132">
        <f t="shared" si="7"/>
        <v>0</v>
      </c>
      <c r="AO15" s="132">
        <f t="shared" si="8"/>
        <v>0</v>
      </c>
      <c r="AV15" s="132">
        <f t="shared" si="9"/>
        <v>0</v>
      </c>
      <c r="AW15" s="132">
        <f t="shared" si="10"/>
        <v>0</v>
      </c>
      <c r="AX15" s="132">
        <f t="shared" si="11"/>
        <v>0</v>
      </c>
      <c r="AY15" s="132">
        <f t="shared" si="12"/>
        <v>0</v>
      </c>
      <c r="BA15" s="224"/>
      <c r="BB15" s="224">
        <f t="shared" si="13"/>
        <v>0</v>
      </c>
      <c r="BC15" s="224">
        <f t="shared" si="14"/>
        <v>0</v>
      </c>
      <c r="BD15" s="224">
        <f t="shared" si="15"/>
        <v>0</v>
      </c>
      <c r="BE15" s="228" t="s">
        <v>211</v>
      </c>
      <c r="BF15" s="228">
        <v>102</v>
      </c>
      <c r="BG15" s="228"/>
      <c r="BH15" s="228"/>
      <c r="BI15" s="228"/>
      <c r="BJ15" s="228"/>
      <c r="BK15" s="228"/>
    </row>
    <row r="16" spans="1:63" ht="15" customHeight="1" x14ac:dyDescent="0.2">
      <c r="A16" s="36"/>
      <c r="B16" s="243">
        <v>3</v>
      </c>
      <c r="C16" s="244"/>
      <c r="D16" s="245"/>
      <c r="E16" s="238"/>
      <c r="F16" s="236"/>
      <c r="G16" s="236"/>
      <c r="H16" s="244"/>
      <c r="I16" s="246"/>
      <c r="J16" s="235"/>
      <c r="K16" s="236"/>
      <c r="L16" s="236"/>
      <c r="M16" s="239"/>
      <c r="N16" s="239"/>
      <c r="O16" s="240"/>
      <c r="P16" s="310" t="str">
        <f t="shared" si="16"/>
        <v/>
      </c>
      <c r="Q16" s="242">
        <f t="shared" ref="Q16:Q27" si="29">SUM(K16:O16)*14</f>
        <v>0</v>
      </c>
      <c r="R16" s="238">
        <f t="shared" si="17"/>
        <v>0</v>
      </c>
      <c r="S16" s="312">
        <f t="shared" si="18"/>
        <v>0</v>
      </c>
      <c r="T16" s="307"/>
      <c r="U16" s="36"/>
      <c r="V16" s="132">
        <f t="shared" si="19"/>
        <v>0</v>
      </c>
      <c r="W16" s="132">
        <f t="shared" si="20"/>
        <v>0</v>
      </c>
      <c r="X16" s="226">
        <f t="shared" si="21"/>
        <v>0</v>
      </c>
      <c r="Y16" s="226">
        <f t="shared" si="0"/>
        <v>0</v>
      </c>
      <c r="Z16" s="226">
        <f t="shared" si="1"/>
        <v>0</v>
      </c>
      <c r="AA16" s="226">
        <f t="shared" si="2"/>
        <v>0</v>
      </c>
      <c r="AB16" s="132">
        <f t="shared" si="22"/>
        <v>0</v>
      </c>
      <c r="AC16" s="132">
        <f t="shared" si="23"/>
        <v>0</v>
      </c>
      <c r="AD16" s="132">
        <f t="shared" si="24"/>
        <v>0</v>
      </c>
      <c r="AE16" s="226" t="str">
        <f t="shared" si="25"/>
        <v/>
      </c>
      <c r="AF16" s="226">
        <f t="shared" si="26"/>
        <v>0</v>
      </c>
      <c r="AG16" s="226">
        <f t="shared" si="27"/>
        <v>0</v>
      </c>
      <c r="AH16" s="226">
        <f t="shared" si="28"/>
        <v>0</v>
      </c>
      <c r="AI16" s="226"/>
      <c r="AJ16" s="226">
        <f t="shared" si="3"/>
        <v>1</v>
      </c>
      <c r="AK16" s="226">
        <f t="shared" si="4"/>
        <v>0</v>
      </c>
      <c r="AL16" s="226">
        <f t="shared" si="5"/>
        <v>0</v>
      </c>
      <c r="AM16" s="226">
        <f t="shared" si="6"/>
        <v>0</v>
      </c>
      <c r="AN16" s="226">
        <f t="shared" si="7"/>
        <v>0</v>
      </c>
      <c r="AO16" s="226">
        <f t="shared" si="8"/>
        <v>0</v>
      </c>
      <c r="AP16" s="226"/>
      <c r="AQ16" s="226"/>
      <c r="AR16" s="226"/>
      <c r="AS16" s="226"/>
      <c r="AT16" s="226"/>
      <c r="AU16" s="226"/>
      <c r="AV16" s="226">
        <f t="shared" si="9"/>
        <v>0</v>
      </c>
      <c r="AW16" s="226">
        <f t="shared" si="10"/>
        <v>0</v>
      </c>
      <c r="AX16" s="226">
        <f t="shared" si="11"/>
        <v>0</v>
      </c>
      <c r="AY16" s="226">
        <f t="shared" si="12"/>
        <v>0</v>
      </c>
      <c r="AZ16" s="226"/>
      <c r="BA16" s="226"/>
      <c r="BB16" s="226">
        <f t="shared" si="13"/>
        <v>0</v>
      </c>
      <c r="BC16" s="226">
        <f t="shared" si="14"/>
        <v>0</v>
      </c>
      <c r="BD16" s="226">
        <f t="shared" si="15"/>
        <v>0</v>
      </c>
      <c r="BE16" s="228" t="s">
        <v>211</v>
      </c>
      <c r="BF16" s="228">
        <v>103</v>
      </c>
      <c r="BG16" s="228"/>
      <c r="BH16" s="228"/>
      <c r="BI16" s="228"/>
      <c r="BJ16" s="228"/>
      <c r="BK16" s="228"/>
    </row>
    <row r="17" spans="1:63" ht="15" customHeight="1" x14ac:dyDescent="0.2">
      <c r="A17" s="36"/>
      <c r="B17" s="243">
        <v>4</v>
      </c>
      <c r="C17" s="244"/>
      <c r="D17" s="245"/>
      <c r="E17" s="238"/>
      <c r="F17" s="236"/>
      <c r="G17" s="236"/>
      <c r="H17" s="244"/>
      <c r="I17" s="246"/>
      <c r="J17" s="235"/>
      <c r="K17" s="236"/>
      <c r="L17" s="236"/>
      <c r="M17" s="239"/>
      <c r="N17" s="239"/>
      <c r="O17" s="240"/>
      <c r="P17" s="310" t="str">
        <f t="shared" si="16"/>
        <v/>
      </c>
      <c r="Q17" s="242">
        <f t="shared" si="29"/>
        <v>0</v>
      </c>
      <c r="R17" s="238">
        <f t="shared" si="17"/>
        <v>0</v>
      </c>
      <c r="S17" s="312">
        <f t="shared" si="18"/>
        <v>0</v>
      </c>
      <c r="T17" s="308"/>
      <c r="U17" s="36"/>
      <c r="V17" s="132">
        <f t="shared" si="19"/>
        <v>0</v>
      </c>
      <c r="W17" s="132">
        <f t="shared" si="20"/>
        <v>0</v>
      </c>
      <c r="X17" s="226">
        <f t="shared" si="21"/>
        <v>0</v>
      </c>
      <c r="Y17" s="226">
        <f t="shared" si="0"/>
        <v>0</v>
      </c>
      <c r="Z17" s="226">
        <f t="shared" si="1"/>
        <v>0</v>
      </c>
      <c r="AA17" s="226">
        <f t="shared" si="2"/>
        <v>0</v>
      </c>
      <c r="AB17" s="132">
        <f t="shared" si="22"/>
        <v>0</v>
      </c>
      <c r="AC17" s="132">
        <f t="shared" si="23"/>
        <v>0</v>
      </c>
      <c r="AD17" s="132">
        <f t="shared" si="24"/>
        <v>0</v>
      </c>
      <c r="AE17" s="226" t="str">
        <f t="shared" si="25"/>
        <v/>
      </c>
      <c r="AF17" s="226">
        <f t="shared" si="26"/>
        <v>0</v>
      </c>
      <c r="AG17" s="226">
        <f t="shared" si="27"/>
        <v>0</v>
      </c>
      <c r="AH17" s="226">
        <f t="shared" si="28"/>
        <v>0</v>
      </c>
      <c r="AI17" s="226"/>
      <c r="AJ17" s="226">
        <f t="shared" si="3"/>
        <v>1</v>
      </c>
      <c r="AK17" s="226">
        <f t="shared" si="4"/>
        <v>0</v>
      </c>
      <c r="AL17" s="226">
        <f t="shared" si="5"/>
        <v>0</v>
      </c>
      <c r="AM17" s="226">
        <f t="shared" si="6"/>
        <v>0</v>
      </c>
      <c r="AN17" s="226">
        <f t="shared" si="7"/>
        <v>0</v>
      </c>
      <c r="AO17" s="226">
        <f t="shared" si="8"/>
        <v>0</v>
      </c>
      <c r="AP17" s="226"/>
      <c r="AQ17" s="226"/>
      <c r="AR17" s="226"/>
      <c r="AS17" s="226"/>
      <c r="AT17" s="226"/>
      <c r="AU17" s="226"/>
      <c r="AV17" s="226">
        <f t="shared" si="9"/>
        <v>0</v>
      </c>
      <c r="AW17" s="226">
        <f t="shared" si="10"/>
        <v>0</v>
      </c>
      <c r="AX17" s="226">
        <f t="shared" si="11"/>
        <v>0</v>
      </c>
      <c r="AY17" s="226">
        <f t="shared" si="12"/>
        <v>0</v>
      </c>
      <c r="AZ17" s="226"/>
      <c r="BA17" s="226"/>
      <c r="BB17" s="226">
        <f t="shared" si="13"/>
        <v>0</v>
      </c>
      <c r="BC17" s="226">
        <f t="shared" si="14"/>
        <v>0</v>
      </c>
      <c r="BD17" s="226">
        <f t="shared" si="15"/>
        <v>0</v>
      </c>
      <c r="BE17" s="228" t="s">
        <v>211</v>
      </c>
      <c r="BF17" s="228">
        <v>104</v>
      </c>
      <c r="BG17" s="228"/>
      <c r="BH17" s="228"/>
      <c r="BI17" s="228"/>
      <c r="BJ17" s="228"/>
      <c r="BK17" s="228"/>
    </row>
    <row r="18" spans="1:63" ht="15" customHeight="1" x14ac:dyDescent="0.2">
      <c r="A18" s="36"/>
      <c r="B18" s="235">
        <v>5</v>
      </c>
      <c r="C18" s="244"/>
      <c r="D18" s="245"/>
      <c r="E18" s="238"/>
      <c r="F18" s="236"/>
      <c r="G18" s="236"/>
      <c r="H18" s="244"/>
      <c r="I18" s="246"/>
      <c r="J18" s="235"/>
      <c r="K18" s="236"/>
      <c r="L18" s="236"/>
      <c r="M18" s="239"/>
      <c r="N18" s="239"/>
      <c r="O18" s="240"/>
      <c r="P18" s="310" t="str">
        <f t="shared" si="16"/>
        <v/>
      </c>
      <c r="Q18" s="242">
        <f t="shared" si="29"/>
        <v>0</v>
      </c>
      <c r="R18" s="238">
        <f t="shared" si="17"/>
        <v>0</v>
      </c>
      <c r="S18" s="312">
        <f t="shared" si="18"/>
        <v>0</v>
      </c>
      <c r="T18" s="308"/>
      <c r="U18" s="36"/>
      <c r="V18" s="132">
        <f t="shared" si="19"/>
        <v>0</v>
      </c>
      <c r="W18" s="132">
        <f t="shared" si="20"/>
        <v>0</v>
      </c>
      <c r="X18" s="226">
        <f t="shared" si="21"/>
        <v>0</v>
      </c>
      <c r="Y18" s="226">
        <f t="shared" si="0"/>
        <v>0</v>
      </c>
      <c r="Z18" s="226">
        <f t="shared" si="1"/>
        <v>0</v>
      </c>
      <c r="AA18" s="226">
        <f t="shared" si="2"/>
        <v>0</v>
      </c>
      <c r="AB18" s="132">
        <f t="shared" si="22"/>
        <v>0</v>
      </c>
      <c r="AC18" s="132">
        <f t="shared" si="23"/>
        <v>0</v>
      </c>
      <c r="AD18" s="132">
        <f t="shared" si="24"/>
        <v>0</v>
      </c>
      <c r="AE18" s="226" t="str">
        <f t="shared" si="25"/>
        <v/>
      </c>
      <c r="AF18" s="226">
        <f t="shared" si="26"/>
        <v>0</v>
      </c>
      <c r="AG18" s="226">
        <f t="shared" si="27"/>
        <v>0</v>
      </c>
      <c r="AH18" s="226">
        <f t="shared" si="28"/>
        <v>0</v>
      </c>
      <c r="AI18" s="226"/>
      <c r="AJ18" s="226">
        <f t="shared" si="3"/>
        <v>1</v>
      </c>
      <c r="AK18" s="226">
        <f t="shared" si="4"/>
        <v>0</v>
      </c>
      <c r="AL18" s="226">
        <f t="shared" si="5"/>
        <v>0</v>
      </c>
      <c r="AM18" s="226">
        <f t="shared" si="6"/>
        <v>0</v>
      </c>
      <c r="AN18" s="226">
        <f t="shared" si="7"/>
        <v>0</v>
      </c>
      <c r="AO18" s="226">
        <f t="shared" si="8"/>
        <v>0</v>
      </c>
      <c r="AP18" s="226"/>
      <c r="AQ18" s="226"/>
      <c r="AR18" s="226"/>
      <c r="AS18" s="226"/>
      <c r="AT18" s="226"/>
      <c r="AU18" s="226"/>
      <c r="AV18" s="226">
        <f t="shared" si="9"/>
        <v>0</v>
      </c>
      <c r="AW18" s="226">
        <f t="shared" si="10"/>
        <v>0</v>
      </c>
      <c r="AX18" s="226">
        <f t="shared" si="11"/>
        <v>0</v>
      </c>
      <c r="AY18" s="226">
        <f t="shared" si="12"/>
        <v>0</v>
      </c>
      <c r="AZ18" s="226"/>
      <c r="BA18" s="226"/>
      <c r="BB18" s="226">
        <f t="shared" si="13"/>
        <v>0</v>
      </c>
      <c r="BC18" s="226">
        <f t="shared" si="14"/>
        <v>0</v>
      </c>
      <c r="BD18" s="226">
        <f t="shared" si="15"/>
        <v>0</v>
      </c>
      <c r="BE18" s="228" t="s">
        <v>211</v>
      </c>
      <c r="BF18" s="228">
        <v>105</v>
      </c>
      <c r="BG18" s="228"/>
      <c r="BH18" s="228"/>
      <c r="BI18" s="228"/>
      <c r="BJ18" s="228"/>
      <c r="BK18" s="228"/>
    </row>
    <row r="19" spans="1:63" ht="15" customHeight="1" x14ac:dyDescent="0.2">
      <c r="B19" s="243">
        <v>6</v>
      </c>
      <c r="C19" s="244"/>
      <c r="D19" s="245"/>
      <c r="E19" s="238"/>
      <c r="F19" s="236"/>
      <c r="G19" s="236"/>
      <c r="H19" s="244"/>
      <c r="I19" s="246"/>
      <c r="J19" s="235"/>
      <c r="K19" s="236"/>
      <c r="L19" s="236"/>
      <c r="M19" s="239"/>
      <c r="N19" s="239"/>
      <c r="O19" s="240"/>
      <c r="P19" s="310" t="str">
        <f t="shared" si="16"/>
        <v/>
      </c>
      <c r="Q19" s="242">
        <f t="shared" si="29"/>
        <v>0</v>
      </c>
      <c r="R19" s="238">
        <f t="shared" si="17"/>
        <v>0</v>
      </c>
      <c r="S19" s="312">
        <f t="shared" si="18"/>
        <v>0</v>
      </c>
      <c r="T19" s="308"/>
      <c r="V19" s="132">
        <f t="shared" si="19"/>
        <v>0</v>
      </c>
      <c r="W19" s="132">
        <f t="shared" si="20"/>
        <v>0</v>
      </c>
      <c r="X19" s="132">
        <f t="shared" si="21"/>
        <v>0</v>
      </c>
      <c r="Y19" s="132">
        <f t="shared" si="0"/>
        <v>0</v>
      </c>
      <c r="Z19" s="132">
        <f t="shared" si="1"/>
        <v>0</v>
      </c>
      <c r="AA19" s="132">
        <f t="shared" si="2"/>
        <v>0</v>
      </c>
      <c r="AB19" s="132">
        <f t="shared" si="22"/>
        <v>0</v>
      </c>
      <c r="AC19" s="132">
        <f t="shared" si="23"/>
        <v>0</v>
      </c>
      <c r="AD19" s="132">
        <f t="shared" si="24"/>
        <v>0</v>
      </c>
      <c r="AE19" s="226" t="str">
        <f t="shared" si="25"/>
        <v/>
      </c>
      <c r="AF19" s="132">
        <f t="shared" si="26"/>
        <v>0</v>
      </c>
      <c r="AG19" s="132">
        <f t="shared" si="27"/>
        <v>0</v>
      </c>
      <c r="AH19" s="132">
        <f t="shared" si="28"/>
        <v>0</v>
      </c>
      <c r="AJ19" s="132">
        <f t="shared" si="3"/>
        <v>1</v>
      </c>
      <c r="AK19" s="132">
        <f t="shared" si="4"/>
        <v>0</v>
      </c>
      <c r="AL19" s="132">
        <f t="shared" si="5"/>
        <v>0</v>
      </c>
      <c r="AM19" s="132">
        <f t="shared" si="6"/>
        <v>0</v>
      </c>
      <c r="AN19" s="132">
        <f t="shared" si="7"/>
        <v>0</v>
      </c>
      <c r="AO19" s="132">
        <f t="shared" si="8"/>
        <v>0</v>
      </c>
      <c r="AV19" s="132">
        <f t="shared" si="9"/>
        <v>0</v>
      </c>
      <c r="AW19" s="132">
        <f t="shared" si="10"/>
        <v>0</v>
      </c>
      <c r="AX19" s="132">
        <f t="shared" si="11"/>
        <v>0</v>
      </c>
      <c r="AY19" s="132">
        <f t="shared" si="12"/>
        <v>0</v>
      </c>
      <c r="BA19" s="224"/>
      <c r="BB19" s="224">
        <f t="shared" si="13"/>
        <v>0</v>
      </c>
      <c r="BC19" s="224">
        <f t="shared" si="14"/>
        <v>0</v>
      </c>
      <c r="BD19" s="224">
        <f t="shared" si="15"/>
        <v>0</v>
      </c>
      <c r="BE19" s="228" t="s">
        <v>211</v>
      </c>
      <c r="BF19" s="228">
        <v>106</v>
      </c>
      <c r="BG19" s="228"/>
      <c r="BH19" s="228"/>
      <c r="BI19" s="228"/>
      <c r="BJ19" s="228"/>
      <c r="BK19" s="228"/>
    </row>
    <row r="20" spans="1:63" ht="15" customHeight="1" x14ac:dyDescent="0.2">
      <c r="B20" s="243">
        <v>7</v>
      </c>
      <c r="C20" s="244"/>
      <c r="D20" s="245"/>
      <c r="E20" s="238"/>
      <c r="F20" s="236"/>
      <c r="G20" s="236"/>
      <c r="H20" s="244"/>
      <c r="I20" s="246"/>
      <c r="J20" s="235"/>
      <c r="K20" s="236"/>
      <c r="L20" s="236"/>
      <c r="M20" s="239"/>
      <c r="N20" s="239"/>
      <c r="O20" s="240"/>
      <c r="P20" s="310" t="str">
        <f t="shared" si="16"/>
        <v/>
      </c>
      <c r="Q20" s="242">
        <f t="shared" si="29"/>
        <v>0</v>
      </c>
      <c r="R20" s="238">
        <f t="shared" si="17"/>
        <v>0</v>
      </c>
      <c r="S20" s="312">
        <f t="shared" si="18"/>
        <v>0</v>
      </c>
      <c r="T20" s="308"/>
      <c r="V20" s="132">
        <f t="shared" si="19"/>
        <v>0</v>
      </c>
      <c r="W20" s="132">
        <f t="shared" si="20"/>
        <v>0</v>
      </c>
      <c r="X20" s="132">
        <f t="shared" si="21"/>
        <v>0</v>
      </c>
      <c r="Y20" s="132">
        <f t="shared" si="0"/>
        <v>0</v>
      </c>
      <c r="Z20" s="132">
        <f t="shared" si="1"/>
        <v>0</v>
      </c>
      <c r="AA20" s="132">
        <f t="shared" si="2"/>
        <v>0</v>
      </c>
      <c r="AB20" s="132">
        <f t="shared" si="22"/>
        <v>0</v>
      </c>
      <c r="AC20" s="132">
        <f t="shared" si="23"/>
        <v>0</v>
      </c>
      <c r="AD20" s="132">
        <f t="shared" si="24"/>
        <v>0</v>
      </c>
      <c r="AE20" s="226" t="str">
        <f t="shared" si="25"/>
        <v/>
      </c>
      <c r="AF20" s="132">
        <f t="shared" si="26"/>
        <v>0</v>
      </c>
      <c r="AG20" s="132">
        <f t="shared" si="27"/>
        <v>0</v>
      </c>
      <c r="AH20" s="132">
        <f t="shared" si="28"/>
        <v>0</v>
      </c>
      <c r="AJ20" s="132">
        <f t="shared" si="3"/>
        <v>1</v>
      </c>
      <c r="AK20" s="132">
        <f t="shared" si="4"/>
        <v>0</v>
      </c>
      <c r="AL20" s="132">
        <f t="shared" si="5"/>
        <v>0</v>
      </c>
      <c r="AM20" s="132">
        <f t="shared" si="6"/>
        <v>0</v>
      </c>
      <c r="AN20" s="132">
        <f t="shared" si="7"/>
        <v>0</v>
      </c>
      <c r="AO20" s="132">
        <f t="shared" si="8"/>
        <v>0</v>
      </c>
      <c r="AV20" s="132">
        <f t="shared" si="9"/>
        <v>0</v>
      </c>
      <c r="AW20" s="132">
        <f t="shared" si="10"/>
        <v>0</v>
      </c>
      <c r="AX20" s="132">
        <f t="shared" si="11"/>
        <v>0</v>
      </c>
      <c r="AY20" s="132">
        <f t="shared" si="12"/>
        <v>0</v>
      </c>
      <c r="BA20" s="224"/>
      <c r="BB20" s="224">
        <f t="shared" si="13"/>
        <v>0</v>
      </c>
      <c r="BC20" s="224">
        <f t="shared" si="14"/>
        <v>0</v>
      </c>
      <c r="BD20" s="224">
        <f t="shared" si="15"/>
        <v>0</v>
      </c>
      <c r="BE20" s="228" t="s">
        <v>211</v>
      </c>
      <c r="BF20" s="228">
        <v>107</v>
      </c>
      <c r="BG20" s="228"/>
      <c r="BH20" s="228"/>
      <c r="BI20" s="228"/>
      <c r="BJ20" s="228"/>
      <c r="BK20" s="228"/>
    </row>
    <row r="21" spans="1:63" s="221" customFormat="1" ht="15" customHeight="1" x14ac:dyDescent="0.2">
      <c r="A21" s="220"/>
      <c r="B21" s="243">
        <v>8</v>
      </c>
      <c r="C21" s="244"/>
      <c r="D21" s="245"/>
      <c r="E21" s="238"/>
      <c r="F21" s="236"/>
      <c r="G21" s="236"/>
      <c r="H21" s="244"/>
      <c r="I21" s="246"/>
      <c r="J21" s="235"/>
      <c r="K21" s="236"/>
      <c r="L21" s="236"/>
      <c r="M21" s="239"/>
      <c r="N21" s="239"/>
      <c r="O21" s="240"/>
      <c r="P21" s="310" t="str">
        <f t="shared" si="16"/>
        <v/>
      </c>
      <c r="Q21" s="242">
        <f t="shared" si="29"/>
        <v>0</v>
      </c>
      <c r="R21" s="238">
        <f t="shared" si="17"/>
        <v>0</v>
      </c>
      <c r="S21" s="312">
        <f t="shared" si="18"/>
        <v>0</v>
      </c>
      <c r="T21" s="309"/>
      <c r="U21" s="220"/>
      <c r="V21" s="132">
        <f t="shared" si="19"/>
        <v>0</v>
      </c>
      <c r="W21" s="132">
        <f t="shared" si="20"/>
        <v>0</v>
      </c>
      <c r="X21" s="132">
        <f t="shared" si="21"/>
        <v>0</v>
      </c>
      <c r="Y21" s="132">
        <f t="shared" si="0"/>
        <v>0</v>
      </c>
      <c r="Z21" s="132">
        <f t="shared" si="1"/>
        <v>0</v>
      </c>
      <c r="AA21" s="132">
        <f t="shared" si="2"/>
        <v>0</v>
      </c>
      <c r="AB21" s="132">
        <f t="shared" si="22"/>
        <v>0</v>
      </c>
      <c r="AC21" s="132">
        <f t="shared" si="23"/>
        <v>0</v>
      </c>
      <c r="AD21" s="132">
        <f t="shared" si="24"/>
        <v>0</v>
      </c>
      <c r="AE21" s="226" t="str">
        <f t="shared" si="25"/>
        <v/>
      </c>
      <c r="AF21" s="132">
        <f t="shared" si="26"/>
        <v>0</v>
      </c>
      <c r="AG21" s="132">
        <f t="shared" si="27"/>
        <v>0</v>
      </c>
      <c r="AH21" s="132">
        <f t="shared" si="28"/>
        <v>0</v>
      </c>
      <c r="AI21" s="132"/>
      <c r="AJ21" s="132">
        <f t="shared" si="3"/>
        <v>1</v>
      </c>
      <c r="AK21" s="132">
        <f t="shared" si="4"/>
        <v>0</v>
      </c>
      <c r="AL21" s="132">
        <f t="shared" si="5"/>
        <v>0</v>
      </c>
      <c r="AM21" s="132">
        <f t="shared" si="6"/>
        <v>0</v>
      </c>
      <c r="AN21" s="132">
        <f t="shared" si="7"/>
        <v>0</v>
      </c>
      <c r="AO21" s="132">
        <f t="shared" si="8"/>
        <v>0</v>
      </c>
      <c r="AP21" s="132"/>
      <c r="AQ21" s="132"/>
      <c r="AR21" s="132"/>
      <c r="AS21" s="132"/>
      <c r="AT21" s="132"/>
      <c r="AU21" s="132"/>
      <c r="AV21" s="132">
        <f t="shared" si="9"/>
        <v>0</v>
      </c>
      <c r="AW21" s="132">
        <f t="shared" si="10"/>
        <v>0</v>
      </c>
      <c r="AX21" s="132">
        <f t="shared" si="11"/>
        <v>0</v>
      </c>
      <c r="AY21" s="132">
        <f t="shared" si="12"/>
        <v>0</v>
      </c>
      <c r="AZ21" s="132"/>
      <c r="BA21" s="224"/>
      <c r="BB21" s="224">
        <f t="shared" si="13"/>
        <v>0</v>
      </c>
      <c r="BC21" s="224">
        <f t="shared" si="14"/>
        <v>0</v>
      </c>
      <c r="BD21" s="224">
        <f t="shared" si="15"/>
        <v>0</v>
      </c>
      <c r="BE21" s="228" t="s">
        <v>211</v>
      </c>
      <c r="BF21" s="228">
        <v>108</v>
      </c>
      <c r="BG21" s="229"/>
      <c r="BH21" s="229"/>
      <c r="BI21" s="229"/>
      <c r="BJ21" s="229"/>
      <c r="BK21" s="229"/>
    </row>
    <row r="22" spans="1:63" ht="15" customHeight="1" x14ac:dyDescent="0.2">
      <c r="B22" s="243">
        <v>9</v>
      </c>
      <c r="C22" s="244"/>
      <c r="D22" s="245"/>
      <c r="E22" s="238"/>
      <c r="F22" s="236"/>
      <c r="G22" s="236"/>
      <c r="H22" s="244"/>
      <c r="I22" s="246"/>
      <c r="J22" s="235"/>
      <c r="K22" s="236"/>
      <c r="L22" s="236"/>
      <c r="M22" s="239"/>
      <c r="N22" s="239"/>
      <c r="O22" s="240"/>
      <c r="P22" s="310" t="str">
        <f t="shared" si="16"/>
        <v/>
      </c>
      <c r="Q22" s="242">
        <f t="shared" si="29"/>
        <v>0</v>
      </c>
      <c r="R22" s="238">
        <f t="shared" si="17"/>
        <v>0</v>
      </c>
      <c r="S22" s="312">
        <f t="shared" si="18"/>
        <v>0</v>
      </c>
      <c r="T22" s="308"/>
      <c r="V22" s="132">
        <f t="shared" si="19"/>
        <v>0</v>
      </c>
      <c r="W22" s="132">
        <f t="shared" si="20"/>
        <v>0</v>
      </c>
      <c r="X22" s="132">
        <f t="shared" si="21"/>
        <v>0</v>
      </c>
      <c r="Y22" s="132">
        <f t="shared" si="0"/>
        <v>0</v>
      </c>
      <c r="Z22" s="132">
        <f t="shared" si="1"/>
        <v>0</v>
      </c>
      <c r="AA22" s="132">
        <f t="shared" si="2"/>
        <v>0</v>
      </c>
      <c r="AB22" s="132">
        <f t="shared" si="22"/>
        <v>0</v>
      </c>
      <c r="AC22" s="132">
        <f t="shared" si="23"/>
        <v>0</v>
      </c>
      <c r="AD22" s="132">
        <f t="shared" si="24"/>
        <v>0</v>
      </c>
      <c r="AE22" s="226" t="str">
        <f t="shared" si="25"/>
        <v/>
      </c>
      <c r="AF22" s="132">
        <f t="shared" si="26"/>
        <v>0</v>
      </c>
      <c r="AG22" s="132">
        <f t="shared" si="27"/>
        <v>0</v>
      </c>
      <c r="AH22" s="132">
        <f t="shared" si="28"/>
        <v>0</v>
      </c>
      <c r="AJ22" s="132">
        <f t="shared" si="3"/>
        <v>1</v>
      </c>
      <c r="AK22" s="132">
        <f t="shared" si="4"/>
        <v>0</v>
      </c>
      <c r="AL22" s="132">
        <f t="shared" si="5"/>
        <v>0</v>
      </c>
      <c r="AM22" s="132">
        <f t="shared" si="6"/>
        <v>0</v>
      </c>
      <c r="AN22" s="132">
        <f t="shared" si="7"/>
        <v>0</v>
      </c>
      <c r="AO22" s="132">
        <f t="shared" si="8"/>
        <v>0</v>
      </c>
      <c r="AV22" s="132">
        <f t="shared" si="9"/>
        <v>0</v>
      </c>
      <c r="AW22" s="132">
        <f t="shared" si="10"/>
        <v>0</v>
      </c>
      <c r="AX22" s="132">
        <f t="shared" si="11"/>
        <v>0</v>
      </c>
      <c r="AY22" s="132">
        <f t="shared" si="12"/>
        <v>0</v>
      </c>
      <c r="BA22" s="224"/>
      <c r="BB22" s="224">
        <f t="shared" si="13"/>
        <v>0</v>
      </c>
      <c r="BC22" s="224">
        <f t="shared" si="14"/>
        <v>0</v>
      </c>
      <c r="BD22" s="224">
        <f t="shared" si="15"/>
        <v>0</v>
      </c>
      <c r="BE22" s="228" t="s">
        <v>211</v>
      </c>
      <c r="BF22" s="228">
        <v>109</v>
      </c>
      <c r="BG22" s="228"/>
      <c r="BH22" s="228"/>
      <c r="BI22" s="228"/>
      <c r="BJ22" s="228"/>
      <c r="BK22" s="228"/>
    </row>
    <row r="23" spans="1:63" s="221" customFormat="1" ht="15" customHeight="1" x14ac:dyDescent="0.2">
      <c r="A23" s="220"/>
      <c r="B23" s="243">
        <v>10</v>
      </c>
      <c r="C23" s="244"/>
      <c r="D23" s="245"/>
      <c r="E23" s="238"/>
      <c r="F23" s="236"/>
      <c r="G23" s="236"/>
      <c r="H23" s="244"/>
      <c r="I23" s="246"/>
      <c r="J23" s="235"/>
      <c r="K23" s="236"/>
      <c r="L23" s="236"/>
      <c r="M23" s="239"/>
      <c r="N23" s="239"/>
      <c r="O23" s="240"/>
      <c r="P23" s="310" t="str">
        <f t="shared" si="16"/>
        <v/>
      </c>
      <c r="Q23" s="242">
        <f t="shared" si="29"/>
        <v>0</v>
      </c>
      <c r="R23" s="238">
        <f t="shared" si="17"/>
        <v>0</v>
      </c>
      <c r="S23" s="312">
        <f t="shared" si="18"/>
        <v>0</v>
      </c>
      <c r="T23" s="309"/>
      <c r="U23" s="220"/>
      <c r="V23" s="132">
        <f t="shared" si="19"/>
        <v>0</v>
      </c>
      <c r="W23" s="132">
        <f t="shared" si="20"/>
        <v>0</v>
      </c>
      <c r="X23" s="220">
        <f t="shared" si="21"/>
        <v>0</v>
      </c>
      <c r="Y23" s="220">
        <f t="shared" si="0"/>
        <v>0</v>
      </c>
      <c r="Z23" s="220">
        <f t="shared" si="1"/>
        <v>0</v>
      </c>
      <c r="AA23" s="220">
        <f t="shared" si="2"/>
        <v>0</v>
      </c>
      <c r="AB23" s="132">
        <f t="shared" si="22"/>
        <v>0</v>
      </c>
      <c r="AC23" s="132">
        <f t="shared" si="23"/>
        <v>0</v>
      </c>
      <c r="AD23" s="132">
        <f t="shared" si="24"/>
        <v>0</v>
      </c>
      <c r="AE23" s="226" t="str">
        <f t="shared" si="25"/>
        <v/>
      </c>
      <c r="AF23" s="220">
        <f t="shared" si="26"/>
        <v>0</v>
      </c>
      <c r="AG23" s="220">
        <f t="shared" si="27"/>
        <v>0</v>
      </c>
      <c r="AH23" s="220">
        <f t="shared" si="28"/>
        <v>0</v>
      </c>
      <c r="AI23" s="220"/>
      <c r="AJ23" s="220">
        <f t="shared" si="3"/>
        <v>1</v>
      </c>
      <c r="AK23" s="220">
        <f t="shared" si="4"/>
        <v>0</v>
      </c>
      <c r="AL23" s="220">
        <f t="shared" si="5"/>
        <v>0</v>
      </c>
      <c r="AM23" s="220">
        <f t="shared" si="6"/>
        <v>0</v>
      </c>
      <c r="AN23" s="220">
        <f t="shared" si="7"/>
        <v>0</v>
      </c>
      <c r="AO23" s="220">
        <f t="shared" si="8"/>
        <v>0</v>
      </c>
      <c r="AP23" s="220"/>
      <c r="AQ23" s="220"/>
      <c r="AR23" s="220"/>
      <c r="AS23" s="220"/>
      <c r="AT23" s="220"/>
      <c r="AU23" s="220"/>
      <c r="AV23" s="220">
        <f t="shared" si="9"/>
        <v>0</v>
      </c>
      <c r="AW23" s="220">
        <f t="shared" si="10"/>
        <v>0</v>
      </c>
      <c r="AX23" s="220">
        <f t="shared" si="11"/>
        <v>0</v>
      </c>
      <c r="AY23" s="220">
        <f t="shared" si="12"/>
        <v>0</v>
      </c>
      <c r="AZ23" s="220"/>
      <c r="BA23" s="220"/>
      <c r="BB23" s="220">
        <f t="shared" si="13"/>
        <v>0</v>
      </c>
      <c r="BC23" s="220">
        <f t="shared" si="14"/>
        <v>0</v>
      </c>
      <c r="BD23" s="220">
        <f t="shared" si="15"/>
        <v>0</v>
      </c>
      <c r="BE23" s="228" t="s">
        <v>211</v>
      </c>
      <c r="BF23" s="228">
        <v>110</v>
      </c>
      <c r="BG23" s="229"/>
      <c r="BH23" s="229"/>
      <c r="BI23" s="229"/>
      <c r="BJ23" s="229"/>
      <c r="BK23" s="229"/>
    </row>
    <row r="24" spans="1:63" ht="15" customHeight="1" x14ac:dyDescent="0.2">
      <c r="B24" s="19">
        <v>11</v>
      </c>
      <c r="C24" s="20"/>
      <c r="D24" s="21"/>
      <c r="E24" s="230"/>
      <c r="F24" s="18"/>
      <c r="G24" s="18"/>
      <c r="H24" s="20"/>
      <c r="I24" s="40"/>
      <c r="J24" s="17"/>
      <c r="K24" s="18"/>
      <c r="L24" s="18"/>
      <c r="M24" s="286"/>
      <c r="N24" s="286"/>
      <c r="O24" s="46"/>
      <c r="P24" s="310" t="str">
        <f t="shared" si="16"/>
        <v/>
      </c>
      <c r="Q24" s="242">
        <f t="shared" si="29"/>
        <v>0</v>
      </c>
      <c r="R24" s="238">
        <f t="shared" si="17"/>
        <v>0</v>
      </c>
      <c r="S24" s="312">
        <f t="shared" si="18"/>
        <v>0</v>
      </c>
      <c r="T24" s="307"/>
      <c r="V24" s="132">
        <f t="shared" si="19"/>
        <v>0</v>
      </c>
      <c r="W24" s="132">
        <f t="shared" si="20"/>
        <v>0</v>
      </c>
      <c r="X24" s="132">
        <f t="shared" si="21"/>
        <v>0</v>
      </c>
      <c r="Y24" s="132">
        <f t="shared" si="0"/>
        <v>0</v>
      </c>
      <c r="Z24" s="132">
        <f t="shared" si="1"/>
        <v>0</v>
      </c>
      <c r="AA24" s="132">
        <f t="shared" si="2"/>
        <v>0</v>
      </c>
      <c r="AB24" s="132">
        <f t="shared" si="22"/>
        <v>0</v>
      </c>
      <c r="AC24" s="132">
        <f t="shared" si="23"/>
        <v>0</v>
      </c>
      <c r="AD24" s="132">
        <f t="shared" si="24"/>
        <v>0</v>
      </c>
      <c r="AE24" s="226" t="str">
        <f t="shared" si="25"/>
        <v/>
      </c>
      <c r="AF24" s="132">
        <f t="shared" si="26"/>
        <v>0</v>
      </c>
      <c r="AG24" s="132">
        <f t="shared" si="27"/>
        <v>0</v>
      </c>
      <c r="AH24" s="132">
        <f t="shared" si="28"/>
        <v>0</v>
      </c>
      <c r="AJ24" s="132">
        <f t="shared" si="3"/>
        <v>1</v>
      </c>
      <c r="AK24" s="132">
        <f t="shared" si="4"/>
        <v>0</v>
      </c>
      <c r="AL24" s="132">
        <f t="shared" si="5"/>
        <v>0</v>
      </c>
      <c r="AM24" s="132">
        <f t="shared" si="6"/>
        <v>0</v>
      </c>
      <c r="AN24" s="132">
        <f t="shared" si="7"/>
        <v>0</v>
      </c>
      <c r="AO24" s="132">
        <f t="shared" si="8"/>
        <v>0</v>
      </c>
      <c r="AV24" s="132">
        <f t="shared" si="9"/>
        <v>0</v>
      </c>
      <c r="AW24" s="132">
        <f t="shared" si="10"/>
        <v>0</v>
      </c>
      <c r="AX24" s="132">
        <f t="shared" si="11"/>
        <v>0</v>
      </c>
      <c r="AY24" s="132">
        <f t="shared" si="12"/>
        <v>0</v>
      </c>
      <c r="BA24" s="224"/>
      <c r="BB24" s="224">
        <f t="shared" si="13"/>
        <v>0</v>
      </c>
      <c r="BC24" s="224">
        <f t="shared" si="14"/>
        <v>0</v>
      </c>
      <c r="BD24" s="224">
        <f t="shared" si="15"/>
        <v>0</v>
      </c>
      <c r="BE24" s="228" t="s">
        <v>211</v>
      </c>
      <c r="BF24" s="228">
        <v>111</v>
      </c>
      <c r="BG24" s="228"/>
      <c r="BH24" s="228"/>
      <c r="BI24" s="228"/>
      <c r="BJ24" s="228"/>
      <c r="BK24" s="228"/>
    </row>
    <row r="25" spans="1:63" ht="15" customHeight="1" x14ac:dyDescent="0.2">
      <c r="B25" s="19">
        <v>12</v>
      </c>
      <c r="C25" s="20"/>
      <c r="D25" s="21"/>
      <c r="E25" s="230"/>
      <c r="F25" s="18"/>
      <c r="G25" s="18"/>
      <c r="H25" s="20"/>
      <c r="I25" s="40"/>
      <c r="J25" s="17"/>
      <c r="K25" s="18"/>
      <c r="L25" s="18"/>
      <c r="M25" s="286"/>
      <c r="N25" s="286"/>
      <c r="O25" s="46"/>
      <c r="P25" s="310" t="str">
        <f t="shared" si="16"/>
        <v/>
      </c>
      <c r="Q25" s="242">
        <f t="shared" si="29"/>
        <v>0</v>
      </c>
      <c r="R25" s="238">
        <f t="shared" si="17"/>
        <v>0</v>
      </c>
      <c r="S25" s="312">
        <f t="shared" si="18"/>
        <v>0</v>
      </c>
      <c r="T25" s="308"/>
      <c r="V25" s="132">
        <f t="shared" si="19"/>
        <v>0</v>
      </c>
      <c r="W25" s="132">
        <f t="shared" si="20"/>
        <v>0</v>
      </c>
      <c r="X25" s="132">
        <f t="shared" si="21"/>
        <v>0</v>
      </c>
      <c r="Y25" s="132">
        <f t="shared" si="0"/>
        <v>0</v>
      </c>
      <c r="Z25" s="132">
        <f t="shared" si="1"/>
        <v>0</v>
      </c>
      <c r="AA25" s="132">
        <f t="shared" si="2"/>
        <v>0</v>
      </c>
      <c r="AB25" s="132">
        <f t="shared" si="22"/>
        <v>0</v>
      </c>
      <c r="AC25" s="132">
        <f t="shared" si="23"/>
        <v>0</v>
      </c>
      <c r="AD25" s="132">
        <f t="shared" si="24"/>
        <v>0</v>
      </c>
      <c r="AE25" s="226" t="str">
        <f t="shared" si="25"/>
        <v/>
      </c>
      <c r="AF25" s="132">
        <f t="shared" si="26"/>
        <v>0</v>
      </c>
      <c r="AG25" s="132">
        <f t="shared" si="27"/>
        <v>0</v>
      </c>
      <c r="AH25" s="132">
        <f t="shared" si="28"/>
        <v>0</v>
      </c>
      <c r="AJ25" s="132">
        <f t="shared" si="3"/>
        <v>1</v>
      </c>
      <c r="AK25" s="132">
        <f t="shared" si="4"/>
        <v>0</v>
      </c>
      <c r="AL25" s="132">
        <f t="shared" si="5"/>
        <v>0</v>
      </c>
      <c r="AM25" s="132">
        <f t="shared" si="6"/>
        <v>0</v>
      </c>
      <c r="AN25" s="132">
        <f t="shared" si="7"/>
        <v>0</v>
      </c>
      <c r="AO25" s="132">
        <f t="shared" si="8"/>
        <v>0</v>
      </c>
      <c r="AV25" s="132">
        <f t="shared" si="9"/>
        <v>0</v>
      </c>
      <c r="AW25" s="132">
        <f t="shared" si="10"/>
        <v>0</v>
      </c>
      <c r="AX25" s="132">
        <f t="shared" si="11"/>
        <v>0</v>
      </c>
      <c r="AY25" s="132">
        <f t="shared" si="12"/>
        <v>0</v>
      </c>
      <c r="BA25" s="224"/>
      <c r="BB25" s="224">
        <f t="shared" si="13"/>
        <v>0</v>
      </c>
      <c r="BC25" s="224">
        <f t="shared" si="14"/>
        <v>0</v>
      </c>
      <c r="BD25" s="224">
        <f t="shared" si="15"/>
        <v>0</v>
      </c>
      <c r="BE25" s="228" t="s">
        <v>211</v>
      </c>
      <c r="BF25" s="228">
        <v>112</v>
      </c>
      <c r="BG25" s="228"/>
      <c r="BH25" s="228"/>
      <c r="BI25" s="228"/>
      <c r="BJ25" s="228"/>
      <c r="BK25" s="228"/>
    </row>
    <row r="26" spans="1:63" x14ac:dyDescent="0.2">
      <c r="B26" s="19">
        <v>13</v>
      </c>
      <c r="C26" s="20"/>
      <c r="D26" s="21"/>
      <c r="E26" s="20"/>
      <c r="F26" s="18"/>
      <c r="G26" s="18"/>
      <c r="H26" s="20"/>
      <c r="I26" s="40"/>
      <c r="J26" s="17"/>
      <c r="K26" s="18"/>
      <c r="L26" s="18"/>
      <c r="M26" s="286"/>
      <c r="N26" s="286"/>
      <c r="O26" s="46"/>
      <c r="P26" s="310" t="str">
        <f t="shared" si="16"/>
        <v/>
      </c>
      <c r="Q26" s="242">
        <f t="shared" si="29"/>
        <v>0</v>
      </c>
      <c r="R26" s="238">
        <f t="shared" si="17"/>
        <v>0</v>
      </c>
      <c r="S26" s="312">
        <f t="shared" si="18"/>
        <v>0</v>
      </c>
      <c r="T26" s="308"/>
      <c r="V26" s="132">
        <f t="shared" si="19"/>
        <v>0</v>
      </c>
      <c r="W26" s="132">
        <f t="shared" si="20"/>
        <v>0</v>
      </c>
      <c r="X26" s="132">
        <f t="shared" si="21"/>
        <v>0</v>
      </c>
      <c r="Y26" s="132">
        <f t="shared" si="0"/>
        <v>0</v>
      </c>
      <c r="Z26" s="132">
        <f t="shared" si="1"/>
        <v>0</v>
      </c>
      <c r="AA26" s="132">
        <f t="shared" si="2"/>
        <v>0</v>
      </c>
      <c r="AB26" s="132">
        <f t="shared" si="22"/>
        <v>0</v>
      </c>
      <c r="AC26" s="132">
        <f t="shared" si="23"/>
        <v>0</v>
      </c>
      <c r="AD26" s="132">
        <f t="shared" si="24"/>
        <v>0</v>
      </c>
      <c r="AE26" s="226" t="str">
        <f t="shared" si="25"/>
        <v/>
      </c>
      <c r="AF26" s="132">
        <f t="shared" si="26"/>
        <v>0</v>
      </c>
      <c r="AG26" s="132">
        <f t="shared" si="27"/>
        <v>0</v>
      </c>
      <c r="AH26" s="132">
        <f t="shared" si="28"/>
        <v>0</v>
      </c>
      <c r="AJ26" s="132">
        <f t="shared" si="3"/>
        <v>1</v>
      </c>
      <c r="AK26" s="132">
        <f t="shared" si="4"/>
        <v>0</v>
      </c>
      <c r="AL26" s="132">
        <f t="shared" si="5"/>
        <v>0</v>
      </c>
      <c r="AM26" s="132">
        <f t="shared" si="6"/>
        <v>0</v>
      </c>
      <c r="AN26" s="132">
        <f t="shared" si="7"/>
        <v>0</v>
      </c>
      <c r="AO26" s="132">
        <f t="shared" si="8"/>
        <v>0</v>
      </c>
      <c r="AV26" s="132">
        <f t="shared" si="9"/>
        <v>0</v>
      </c>
      <c r="AW26" s="132">
        <f t="shared" si="10"/>
        <v>0</v>
      </c>
      <c r="AX26" s="132">
        <f t="shared" si="11"/>
        <v>0</v>
      </c>
      <c r="AY26" s="132">
        <f t="shared" si="12"/>
        <v>0</v>
      </c>
      <c r="BA26" s="224"/>
      <c r="BB26" s="224">
        <f t="shared" si="13"/>
        <v>0</v>
      </c>
      <c r="BC26" s="224">
        <f t="shared" si="14"/>
        <v>0</v>
      </c>
      <c r="BD26" s="224">
        <f t="shared" si="15"/>
        <v>0</v>
      </c>
      <c r="BE26" s="228" t="s">
        <v>211</v>
      </c>
      <c r="BF26" s="228">
        <v>113</v>
      </c>
      <c r="BG26" s="228"/>
      <c r="BH26" s="228"/>
      <c r="BI26" s="228"/>
      <c r="BJ26" s="228"/>
      <c r="BK26" s="228"/>
    </row>
    <row r="27" spans="1:63" ht="12" thickBot="1" x14ac:dyDescent="0.25">
      <c r="B27" s="19">
        <v>14</v>
      </c>
      <c r="C27" s="20"/>
      <c r="D27" s="21"/>
      <c r="E27" s="20"/>
      <c r="F27" s="18"/>
      <c r="G27" s="18"/>
      <c r="H27" s="20"/>
      <c r="I27" s="40"/>
      <c r="J27" s="17"/>
      <c r="K27" s="18"/>
      <c r="L27" s="18"/>
      <c r="M27" s="286"/>
      <c r="N27" s="286"/>
      <c r="O27" s="46"/>
      <c r="P27" s="310" t="str">
        <f t="shared" si="16"/>
        <v/>
      </c>
      <c r="Q27" s="242">
        <f t="shared" si="29"/>
        <v>0</v>
      </c>
      <c r="R27" s="238">
        <f t="shared" si="17"/>
        <v>0</v>
      </c>
      <c r="S27" s="313"/>
      <c r="T27" s="308"/>
      <c r="V27" s="132">
        <f t="shared" si="19"/>
        <v>0</v>
      </c>
      <c r="W27" s="132">
        <f t="shared" si="20"/>
        <v>0</v>
      </c>
      <c r="X27" s="132">
        <f t="shared" si="21"/>
        <v>0</v>
      </c>
      <c r="Y27" s="132">
        <f t="shared" si="0"/>
        <v>0</v>
      </c>
      <c r="Z27" s="132">
        <f t="shared" si="1"/>
        <v>0</v>
      </c>
      <c r="AA27" s="132">
        <f t="shared" si="2"/>
        <v>0</v>
      </c>
      <c r="AB27" s="132">
        <f t="shared" si="22"/>
        <v>0</v>
      </c>
      <c r="AC27" s="132">
        <f t="shared" si="23"/>
        <v>0</v>
      </c>
      <c r="AD27" s="132">
        <f t="shared" si="24"/>
        <v>0</v>
      </c>
      <c r="AE27" s="226" t="str">
        <f t="shared" si="25"/>
        <v/>
      </c>
      <c r="AF27" s="132">
        <f t="shared" si="26"/>
        <v>0</v>
      </c>
      <c r="AG27" s="132">
        <f t="shared" si="27"/>
        <v>0</v>
      </c>
      <c r="AH27" s="132">
        <f t="shared" si="28"/>
        <v>0</v>
      </c>
      <c r="AJ27" s="132">
        <f t="shared" si="3"/>
        <v>1</v>
      </c>
      <c r="AK27" s="132">
        <f t="shared" si="4"/>
        <v>0</v>
      </c>
      <c r="AL27" s="132">
        <f t="shared" si="5"/>
        <v>0</v>
      </c>
      <c r="AM27" s="132">
        <f t="shared" si="6"/>
        <v>0</v>
      </c>
      <c r="AN27" s="132">
        <f t="shared" si="7"/>
        <v>0</v>
      </c>
      <c r="AO27" s="132">
        <f t="shared" si="8"/>
        <v>0</v>
      </c>
      <c r="AV27" s="132">
        <f t="shared" si="9"/>
        <v>0</v>
      </c>
      <c r="AW27" s="132">
        <f t="shared" si="10"/>
        <v>0</v>
      </c>
      <c r="AX27" s="132">
        <f t="shared" si="11"/>
        <v>0</v>
      </c>
      <c r="AY27" s="132">
        <f t="shared" si="12"/>
        <v>0</v>
      </c>
      <c r="BA27" s="224"/>
      <c r="BB27" s="224">
        <f t="shared" si="13"/>
        <v>0</v>
      </c>
      <c r="BC27" s="224">
        <f t="shared" si="14"/>
        <v>0</v>
      </c>
      <c r="BD27" s="224">
        <f t="shared" si="15"/>
        <v>0</v>
      </c>
      <c r="BE27" s="228" t="s">
        <v>211</v>
      </c>
      <c r="BF27" s="228">
        <v>114</v>
      </c>
      <c r="BG27" s="228"/>
      <c r="BH27" s="228"/>
      <c r="BI27" s="228"/>
      <c r="BJ27" s="228"/>
      <c r="BK27" s="228"/>
    </row>
    <row r="28" spans="1:63" ht="15" customHeight="1" thickBot="1" x14ac:dyDescent="0.25">
      <c r="B28" s="339" t="s">
        <v>91</v>
      </c>
      <c r="C28" s="381"/>
      <c r="D28" s="381"/>
      <c r="E28" s="381"/>
      <c r="F28" s="382"/>
      <c r="G28" s="294"/>
      <c r="H28" s="392">
        <f>SUM(X14:X27)</f>
        <v>0</v>
      </c>
      <c r="I28" s="83"/>
      <c r="J28" s="9">
        <f>SUM(Y14:Y27)</f>
        <v>0</v>
      </c>
      <c r="K28" s="9">
        <f>SUM(Z14:Z27)</f>
        <v>0</v>
      </c>
      <c r="L28" s="9">
        <f>SUM(AA14:AA27)</f>
        <v>0</v>
      </c>
      <c r="M28" s="10">
        <f>SUM(M14:M27)</f>
        <v>0</v>
      </c>
      <c r="N28" s="10">
        <f>SUM(N14:N27)</f>
        <v>0</v>
      </c>
      <c r="O28" s="47">
        <f>SUM(AC14:AC27)</f>
        <v>0</v>
      </c>
      <c r="P28" s="44">
        <f>AE28</f>
        <v>0</v>
      </c>
      <c r="Q28" s="11">
        <f>AF28</f>
        <v>0</v>
      </c>
      <c r="R28" s="11">
        <f>AG28</f>
        <v>0</v>
      </c>
      <c r="S28" s="314">
        <f>AH28</f>
        <v>0</v>
      </c>
      <c r="T28" s="373"/>
      <c r="V28" s="132">
        <f t="shared" ref="V28:AA28" si="30">SUM(V14:V27)</f>
        <v>0</v>
      </c>
      <c r="W28" s="132">
        <f t="shared" si="30"/>
        <v>0</v>
      </c>
      <c r="X28" s="139">
        <f t="shared" si="30"/>
        <v>0</v>
      </c>
      <c r="Y28" s="139">
        <f t="shared" si="30"/>
        <v>0</v>
      </c>
      <c r="Z28" s="139">
        <f t="shared" si="30"/>
        <v>0</v>
      </c>
      <c r="AA28" s="139">
        <f t="shared" si="30"/>
        <v>0</v>
      </c>
      <c r="AB28" s="139"/>
      <c r="AC28" s="139">
        <f>SUM(AC14:AC27)</f>
        <v>0</v>
      </c>
      <c r="AD28" s="139"/>
      <c r="AE28" s="311">
        <f>SUM(AE14:AE27)</f>
        <v>0</v>
      </c>
      <c r="AF28" s="139">
        <f>SUM(AF14:AF27)</f>
        <v>0</v>
      </c>
      <c r="AG28" s="139">
        <f>SUM(AG14:AG27)</f>
        <v>0</v>
      </c>
      <c r="AH28" s="139">
        <f>SUM(AH14:AH27)</f>
        <v>0</v>
      </c>
      <c r="AI28" s="139"/>
      <c r="AJ28" s="139">
        <f t="shared" ref="AJ28:AO28" si="31">SUM(AJ14:AJ27)</f>
        <v>14</v>
      </c>
      <c r="AK28" s="139">
        <f t="shared" si="31"/>
        <v>0</v>
      </c>
      <c r="AL28" s="139">
        <f t="shared" si="31"/>
        <v>0</v>
      </c>
      <c r="AM28" s="139">
        <f t="shared" si="31"/>
        <v>0</v>
      </c>
      <c r="AN28" s="139">
        <f t="shared" si="31"/>
        <v>0</v>
      </c>
      <c r="AO28" s="139">
        <f t="shared" si="31"/>
        <v>0</v>
      </c>
      <c r="AP28" s="139"/>
      <c r="AQ28" s="139"/>
      <c r="AR28" s="139"/>
      <c r="AS28" s="139"/>
      <c r="AT28" s="139"/>
      <c r="AU28" s="139"/>
      <c r="AV28" s="139">
        <f>SUM(AV14:AV27)</f>
        <v>0</v>
      </c>
      <c r="AW28" s="139">
        <f>SUM(AW14:AW27)</f>
        <v>0</v>
      </c>
      <c r="AX28" s="139">
        <f>SUM(AX14:AX27)</f>
        <v>0</v>
      </c>
      <c r="AY28" s="139">
        <f>SUM(AY14:AY27)</f>
        <v>0</v>
      </c>
      <c r="BA28" s="224"/>
      <c r="BB28" s="220">
        <f>SUM(BB14:BB27)</f>
        <v>0</v>
      </c>
      <c r="BC28" s="220">
        <f>SUM(BC14:BC27)</f>
        <v>0</v>
      </c>
      <c r="BD28" s="220">
        <f>SUM(BD14:BD27)</f>
        <v>0</v>
      </c>
      <c r="BE28" s="228"/>
      <c r="BF28" s="228"/>
      <c r="BG28" s="228"/>
      <c r="BH28" s="228"/>
      <c r="BI28" s="228"/>
      <c r="BJ28" s="228"/>
      <c r="BK28" s="228"/>
    </row>
    <row r="29" spans="1:63" ht="15" customHeight="1" thickBot="1" x14ac:dyDescent="0.25">
      <c r="B29" s="340"/>
      <c r="C29" s="383"/>
      <c r="D29" s="383"/>
      <c r="E29" s="383"/>
      <c r="F29" s="384"/>
      <c r="G29" s="295"/>
      <c r="H29" s="393"/>
      <c r="I29" s="84"/>
      <c r="J29" s="395">
        <f>SUM(J28:O28)</f>
        <v>0</v>
      </c>
      <c r="K29" s="396"/>
      <c r="L29" s="396"/>
      <c r="M29" s="396"/>
      <c r="N29" s="396"/>
      <c r="O29" s="397"/>
      <c r="R29" s="395">
        <f>SUM(R28:S28)</f>
        <v>0</v>
      </c>
      <c r="S29" s="397"/>
      <c r="T29" s="373"/>
      <c r="Z29" s="139">
        <f>J29</f>
        <v>0</v>
      </c>
      <c r="AJ29" s="132">
        <f t="shared" ref="AJ29:AJ43" si="32">IF(F29="DL",0,1)</f>
        <v>1</v>
      </c>
      <c r="BA29" s="224"/>
      <c r="BB29" s="224"/>
      <c r="BC29" s="224"/>
      <c r="BD29" s="224"/>
      <c r="BE29" s="228"/>
      <c r="BF29" s="228"/>
      <c r="BG29" s="228"/>
      <c r="BH29" s="228"/>
      <c r="BI29" s="228"/>
      <c r="BJ29" s="228"/>
      <c r="BK29" s="228"/>
    </row>
    <row r="30" spans="1:63" ht="15" customHeight="1" thickBot="1" x14ac:dyDescent="0.25">
      <c r="B30" s="378" t="s">
        <v>21</v>
      </c>
      <c r="C30" s="379"/>
      <c r="D30" s="379"/>
      <c r="E30" s="379"/>
      <c r="F30" s="379"/>
      <c r="G30" s="379"/>
      <c r="H30" s="379"/>
      <c r="I30" s="379"/>
      <c r="J30" s="379"/>
      <c r="K30" s="379"/>
      <c r="L30" s="379"/>
      <c r="M30" s="379"/>
      <c r="N30" s="379"/>
      <c r="O30" s="379"/>
      <c r="P30" s="379"/>
      <c r="Q30" s="379"/>
      <c r="R30" s="379"/>
      <c r="S30" s="380"/>
      <c r="T30" s="373"/>
      <c r="AJ30" s="132">
        <f t="shared" si="32"/>
        <v>1</v>
      </c>
      <c r="BA30" s="224"/>
      <c r="BB30" s="224"/>
      <c r="BC30" s="224"/>
      <c r="BD30" s="224"/>
      <c r="BE30" s="228"/>
      <c r="BF30" s="228"/>
      <c r="BG30" s="228"/>
      <c r="BH30" s="228"/>
      <c r="BI30" s="228"/>
      <c r="BJ30" s="228"/>
      <c r="BK30" s="228"/>
    </row>
    <row r="31" spans="1:63" ht="15" customHeight="1" x14ac:dyDescent="0.2">
      <c r="B31" s="235">
        <v>1</v>
      </c>
      <c r="C31" s="236"/>
      <c r="D31" s="237"/>
      <c r="E31" s="238"/>
      <c r="F31" s="236"/>
      <c r="G31" s="236"/>
      <c r="H31" s="236"/>
      <c r="I31" s="239"/>
      <c r="J31" s="235"/>
      <c r="K31" s="236"/>
      <c r="L31" s="236"/>
      <c r="M31" s="239"/>
      <c r="N31" s="239"/>
      <c r="O31" s="240"/>
      <c r="P31" s="241" t="str">
        <f>IF(J31&lt;&gt;"",J31*14,"")</f>
        <v/>
      </c>
      <c r="Q31" s="242">
        <f>SUM(K31:O31)*14</f>
        <v>0</v>
      </c>
      <c r="R31" s="238">
        <f>SUM(P31:Q31)</f>
        <v>0</v>
      </c>
      <c r="S31" s="312">
        <f>(G31+H31)*25-R31</f>
        <v>0</v>
      </c>
      <c r="T31" s="308"/>
      <c r="V31" s="132">
        <f>IF(F31="DL",0,G31)</f>
        <v>0</v>
      </c>
      <c r="W31" s="132">
        <f>IF(F31="DL",0,H31)</f>
        <v>0</v>
      </c>
      <c r="X31" s="132">
        <f>SUM(V31:W31)</f>
        <v>0</v>
      </c>
      <c r="Y31" s="132">
        <f t="shared" ref="Y31:Y43" si="33">IF(F31="DL",0,J31)</f>
        <v>0</v>
      </c>
      <c r="Z31" s="132">
        <f t="shared" ref="Z31:Z43" si="34">IF(F31="DL",0,K31)</f>
        <v>0</v>
      </c>
      <c r="AA31" s="132">
        <f t="shared" ref="AA31:AA43" si="35">IF(F31="DL",0,L31)</f>
        <v>0</v>
      </c>
      <c r="AC31" s="132">
        <f t="shared" ref="AC31:AC43" si="36">IF(F31="DL",0,O31)</f>
        <v>0</v>
      </c>
      <c r="AE31" s="132" t="str">
        <f t="shared" ref="AE31:AE43" si="37">IF($F31="DL",0,P31)</f>
        <v/>
      </c>
      <c r="AF31" s="132">
        <f t="shared" ref="AF31:AF43" si="38">IF($F31="DL",0,Q31)</f>
        <v>0</v>
      </c>
      <c r="AG31" s="132">
        <f t="shared" ref="AG31:AG43" si="39">IF($F31="DL",0,R31)</f>
        <v>0</v>
      </c>
      <c r="AH31" s="132">
        <f t="shared" ref="AH31:AH43" si="40">IF($F31="DL",0,S31)</f>
        <v>0</v>
      </c>
      <c r="AJ31" s="132">
        <f t="shared" si="32"/>
        <v>1</v>
      </c>
      <c r="AK31" s="132">
        <f t="shared" ref="AK31:AK43" si="41">K31+L31+O31</f>
        <v>0</v>
      </c>
      <c r="AL31" s="132">
        <f t="shared" ref="AL31:AL43" si="42">$AJ31*IF($C31="F",$R31,0)</f>
        <v>0</v>
      </c>
      <c r="AM31" s="132">
        <f t="shared" ref="AM31:AM43" si="43">$AJ31*IF($C31="C",$R31,0)</f>
        <v>0</v>
      </c>
      <c r="AN31" s="132">
        <f t="shared" ref="AN31:AN43" si="44">$AJ31*IF($C31="D",$R31,0)</f>
        <v>0</v>
      </c>
      <c r="AO31" s="132">
        <f t="shared" ref="AO31:AO43" si="45">$AJ31*IF($C31="S",$R31,0)</f>
        <v>0</v>
      </c>
      <c r="AV31" s="132">
        <f t="shared" ref="AV31:AV43" si="46">AJ31*IF(T31&lt;&gt;"",R31,0)</f>
        <v>0</v>
      </c>
      <c r="AW31" s="132">
        <f t="shared" ref="AW31:AW43" si="47">IF(F31="DI",R31,0)</f>
        <v>0</v>
      </c>
      <c r="AX31" s="132">
        <f t="shared" ref="AX31:AX43" si="48">IF(F31="DO",R31,0)</f>
        <v>0</v>
      </c>
      <c r="AY31" s="132">
        <f t="shared" ref="AY31:AY43" si="49">IF(F31="DL",R31,0)</f>
        <v>0</v>
      </c>
      <c r="BA31" s="224"/>
      <c r="BB31" s="224">
        <f t="shared" ref="BB31:BB43" si="50">IF(F31="DI",H31,0)</f>
        <v>0</v>
      </c>
      <c r="BC31" s="224">
        <f t="shared" ref="BC31:BC43" si="51">IF(F31="DO",H31,0)</f>
        <v>0</v>
      </c>
      <c r="BD31" s="224">
        <f t="shared" ref="BD31:BD43" si="52">IF(F31="DL",H31,0)</f>
        <v>0</v>
      </c>
      <c r="BE31" s="228" t="s">
        <v>211</v>
      </c>
      <c r="BF31" s="228">
        <v>201</v>
      </c>
      <c r="BG31" s="228"/>
      <c r="BH31" s="228"/>
      <c r="BI31" s="228"/>
      <c r="BJ31" s="228"/>
      <c r="BK31" s="228"/>
    </row>
    <row r="32" spans="1:63" ht="15" customHeight="1" x14ac:dyDescent="0.2">
      <c r="A32" s="36"/>
      <c r="B32" s="243">
        <v>2</v>
      </c>
      <c r="C32" s="244"/>
      <c r="D32" s="245"/>
      <c r="E32" s="238"/>
      <c r="F32" s="236"/>
      <c r="G32" s="236"/>
      <c r="H32" s="244"/>
      <c r="I32" s="246"/>
      <c r="J32" s="235"/>
      <c r="K32" s="236"/>
      <c r="L32" s="236"/>
      <c r="M32" s="239"/>
      <c r="N32" s="239"/>
      <c r="O32" s="240"/>
      <c r="P32" s="247"/>
      <c r="Q32" s="242">
        <f>SUM(K32:O32)*14</f>
        <v>0</v>
      </c>
      <c r="R32" s="238">
        <f t="shared" ref="R32:R43" si="53">SUM(P32:Q32)</f>
        <v>0</v>
      </c>
      <c r="S32" s="312">
        <f t="shared" ref="S32:S43" si="54">(G32+H32)*25-R32</f>
        <v>0</v>
      </c>
      <c r="T32" s="308"/>
      <c r="U32" s="36"/>
      <c r="V32" s="132">
        <f t="shared" ref="V32:V43" si="55">IF(F32="DL",0,G32)</f>
        <v>0</v>
      </c>
      <c r="W32" s="132">
        <f t="shared" ref="W32:W43" si="56">IF(F32="DL",0,H32)</f>
        <v>0</v>
      </c>
      <c r="X32" s="132">
        <f t="shared" ref="X32:X43" si="57">SUM(V32:W32)</f>
        <v>0</v>
      </c>
      <c r="Y32" s="226">
        <f t="shared" si="33"/>
        <v>0</v>
      </c>
      <c r="Z32" s="226">
        <f t="shared" si="34"/>
        <v>0</v>
      </c>
      <c r="AA32" s="226">
        <f t="shared" si="35"/>
        <v>0</v>
      </c>
      <c r="AB32" s="226"/>
      <c r="AC32" s="226">
        <f t="shared" si="36"/>
        <v>0</v>
      </c>
      <c r="AD32" s="226"/>
      <c r="AE32" s="226">
        <f t="shared" si="37"/>
        <v>0</v>
      </c>
      <c r="AF32" s="226">
        <f t="shared" si="38"/>
        <v>0</v>
      </c>
      <c r="AG32" s="226">
        <f t="shared" si="39"/>
        <v>0</v>
      </c>
      <c r="AH32" s="226">
        <f t="shared" si="40"/>
        <v>0</v>
      </c>
      <c r="AI32" s="226"/>
      <c r="AJ32" s="226">
        <f t="shared" si="32"/>
        <v>1</v>
      </c>
      <c r="AK32" s="226">
        <f t="shared" si="41"/>
        <v>0</v>
      </c>
      <c r="AL32" s="226">
        <f t="shared" si="42"/>
        <v>0</v>
      </c>
      <c r="AM32" s="226">
        <f t="shared" si="43"/>
        <v>0</v>
      </c>
      <c r="AN32" s="226">
        <f t="shared" si="44"/>
        <v>0</v>
      </c>
      <c r="AO32" s="226">
        <f t="shared" si="45"/>
        <v>0</v>
      </c>
      <c r="AP32" s="36"/>
      <c r="AQ32" s="36"/>
      <c r="AR32" s="36"/>
      <c r="AS32" s="36"/>
      <c r="AT32" s="36"/>
      <c r="AU32" s="36"/>
      <c r="AV32" s="36">
        <f t="shared" si="46"/>
        <v>0</v>
      </c>
      <c r="AW32" s="36">
        <f t="shared" si="47"/>
        <v>0</v>
      </c>
      <c r="AX32" s="36">
        <f t="shared" si="48"/>
        <v>0</v>
      </c>
      <c r="AY32" s="36">
        <f t="shared" si="49"/>
        <v>0</v>
      </c>
      <c r="AZ32" s="36"/>
      <c r="BB32" s="36">
        <f t="shared" si="50"/>
        <v>0</v>
      </c>
      <c r="BC32" s="36">
        <f t="shared" si="51"/>
        <v>0</v>
      </c>
      <c r="BD32" s="36">
        <f t="shared" si="52"/>
        <v>0</v>
      </c>
      <c r="BE32" s="228" t="s">
        <v>211</v>
      </c>
      <c r="BF32" s="228">
        <v>202</v>
      </c>
      <c r="BG32" s="228"/>
      <c r="BH32" s="228"/>
      <c r="BI32" s="228"/>
      <c r="BJ32" s="228"/>
      <c r="BK32" s="228"/>
    </row>
    <row r="33" spans="2:63" ht="15" customHeight="1" x14ac:dyDescent="0.2">
      <c r="B33" s="243">
        <v>3</v>
      </c>
      <c r="C33" s="244"/>
      <c r="D33" s="245"/>
      <c r="E33" s="238"/>
      <c r="F33" s="236"/>
      <c r="G33" s="236"/>
      <c r="H33" s="244"/>
      <c r="I33" s="246"/>
      <c r="J33" s="235"/>
      <c r="K33" s="236"/>
      <c r="L33" s="236"/>
      <c r="M33" s="239"/>
      <c r="N33" s="239"/>
      <c r="O33" s="240"/>
      <c r="P33" s="247"/>
      <c r="Q33" s="242">
        <f t="shared" ref="Q33:Q43" si="58">SUM(K33:O33)*14</f>
        <v>0</v>
      </c>
      <c r="R33" s="238">
        <f t="shared" si="53"/>
        <v>0</v>
      </c>
      <c r="S33" s="312">
        <f t="shared" si="54"/>
        <v>0</v>
      </c>
      <c r="T33" s="308"/>
      <c r="V33" s="132">
        <f t="shared" si="55"/>
        <v>0</v>
      </c>
      <c r="W33" s="132">
        <f t="shared" si="56"/>
        <v>0</v>
      </c>
      <c r="X33" s="132">
        <f t="shared" si="57"/>
        <v>0</v>
      </c>
      <c r="Y33" s="132">
        <f t="shared" si="33"/>
        <v>0</v>
      </c>
      <c r="Z33" s="132">
        <f t="shared" si="34"/>
        <v>0</v>
      </c>
      <c r="AA33" s="132">
        <f t="shared" si="35"/>
        <v>0</v>
      </c>
      <c r="AC33" s="132">
        <f t="shared" si="36"/>
        <v>0</v>
      </c>
      <c r="AE33" s="132">
        <f t="shared" si="37"/>
        <v>0</v>
      </c>
      <c r="AF33" s="132">
        <f t="shared" si="38"/>
        <v>0</v>
      </c>
      <c r="AG33" s="132">
        <f t="shared" si="39"/>
        <v>0</v>
      </c>
      <c r="AH33" s="132">
        <f t="shared" si="40"/>
        <v>0</v>
      </c>
      <c r="AJ33" s="132">
        <f t="shared" si="32"/>
        <v>1</v>
      </c>
      <c r="AK33" s="132">
        <f t="shared" si="41"/>
        <v>0</v>
      </c>
      <c r="AL33" s="132">
        <f t="shared" si="42"/>
        <v>0</v>
      </c>
      <c r="AM33" s="132">
        <f t="shared" si="43"/>
        <v>0</v>
      </c>
      <c r="AN33" s="132">
        <f t="shared" si="44"/>
        <v>0</v>
      </c>
      <c r="AO33" s="132">
        <f t="shared" si="45"/>
        <v>0</v>
      </c>
      <c r="AV33" s="132">
        <f t="shared" si="46"/>
        <v>0</v>
      </c>
      <c r="AW33" s="132">
        <f t="shared" si="47"/>
        <v>0</v>
      </c>
      <c r="AX33" s="132">
        <f t="shared" si="48"/>
        <v>0</v>
      </c>
      <c r="AY33" s="132">
        <f t="shared" si="49"/>
        <v>0</v>
      </c>
      <c r="BA33" s="224"/>
      <c r="BB33" s="224">
        <f t="shared" si="50"/>
        <v>0</v>
      </c>
      <c r="BC33" s="224">
        <f t="shared" si="51"/>
        <v>0</v>
      </c>
      <c r="BD33" s="224">
        <f t="shared" si="52"/>
        <v>0</v>
      </c>
      <c r="BE33" s="228" t="s">
        <v>211</v>
      </c>
      <c r="BF33" s="228">
        <v>203</v>
      </c>
      <c r="BG33" s="228"/>
      <c r="BH33" s="228"/>
      <c r="BI33" s="228"/>
      <c r="BJ33" s="228"/>
      <c r="BK33" s="228"/>
    </row>
    <row r="34" spans="2:63" ht="15" customHeight="1" x14ac:dyDescent="0.2">
      <c r="B34" s="243">
        <v>4</v>
      </c>
      <c r="C34" s="244"/>
      <c r="D34" s="245"/>
      <c r="E34" s="238"/>
      <c r="F34" s="236"/>
      <c r="G34" s="236"/>
      <c r="H34" s="244"/>
      <c r="I34" s="246"/>
      <c r="J34" s="235"/>
      <c r="K34" s="236"/>
      <c r="L34" s="236"/>
      <c r="M34" s="239"/>
      <c r="N34" s="239"/>
      <c r="O34" s="240"/>
      <c r="P34" s="247"/>
      <c r="Q34" s="242">
        <f t="shared" si="58"/>
        <v>0</v>
      </c>
      <c r="R34" s="238">
        <f t="shared" si="53"/>
        <v>0</v>
      </c>
      <c r="S34" s="312">
        <f t="shared" si="54"/>
        <v>0</v>
      </c>
      <c r="T34" s="308"/>
      <c r="V34" s="132">
        <f t="shared" si="55"/>
        <v>0</v>
      </c>
      <c r="W34" s="132">
        <f t="shared" si="56"/>
        <v>0</v>
      </c>
      <c r="X34" s="132">
        <f t="shared" si="57"/>
        <v>0</v>
      </c>
      <c r="Y34" s="132">
        <f t="shared" si="33"/>
        <v>0</v>
      </c>
      <c r="Z34" s="132">
        <f t="shared" si="34"/>
        <v>0</v>
      </c>
      <c r="AA34" s="132">
        <f t="shared" si="35"/>
        <v>0</v>
      </c>
      <c r="AC34" s="132">
        <f t="shared" si="36"/>
        <v>0</v>
      </c>
      <c r="AE34" s="132">
        <f t="shared" si="37"/>
        <v>0</v>
      </c>
      <c r="AF34" s="132">
        <f t="shared" si="38"/>
        <v>0</v>
      </c>
      <c r="AG34" s="132">
        <f t="shared" si="39"/>
        <v>0</v>
      </c>
      <c r="AH34" s="132">
        <f t="shared" si="40"/>
        <v>0</v>
      </c>
      <c r="AJ34" s="132">
        <f t="shared" si="32"/>
        <v>1</v>
      </c>
      <c r="AK34" s="132">
        <f t="shared" si="41"/>
        <v>0</v>
      </c>
      <c r="AL34" s="132">
        <f t="shared" si="42"/>
        <v>0</v>
      </c>
      <c r="AM34" s="132">
        <f t="shared" si="43"/>
        <v>0</v>
      </c>
      <c r="AN34" s="132">
        <f t="shared" si="44"/>
        <v>0</v>
      </c>
      <c r="AO34" s="132">
        <f t="shared" si="45"/>
        <v>0</v>
      </c>
      <c r="AV34" s="132">
        <f t="shared" si="46"/>
        <v>0</v>
      </c>
      <c r="AW34" s="132">
        <f t="shared" si="47"/>
        <v>0</v>
      </c>
      <c r="AX34" s="132">
        <f t="shared" si="48"/>
        <v>0</v>
      </c>
      <c r="AY34" s="132">
        <f t="shared" si="49"/>
        <v>0</v>
      </c>
      <c r="BA34" s="224"/>
      <c r="BB34" s="224">
        <f t="shared" si="50"/>
        <v>0</v>
      </c>
      <c r="BC34" s="224">
        <f t="shared" si="51"/>
        <v>0</v>
      </c>
      <c r="BD34" s="224">
        <f t="shared" si="52"/>
        <v>0</v>
      </c>
      <c r="BE34" s="228" t="s">
        <v>211</v>
      </c>
      <c r="BF34" s="228">
        <v>204</v>
      </c>
      <c r="BG34" s="228"/>
      <c r="BH34" s="228"/>
      <c r="BI34" s="228"/>
      <c r="BJ34" s="228"/>
      <c r="BK34" s="228"/>
    </row>
    <row r="35" spans="2:63" ht="15" customHeight="1" x14ac:dyDescent="0.2">
      <c r="B35" s="243">
        <v>5</v>
      </c>
      <c r="C35" s="244"/>
      <c r="D35" s="245"/>
      <c r="E35" s="238"/>
      <c r="F35" s="236"/>
      <c r="G35" s="236"/>
      <c r="H35" s="244"/>
      <c r="I35" s="246"/>
      <c r="J35" s="235"/>
      <c r="K35" s="236"/>
      <c r="L35" s="236"/>
      <c r="M35" s="239"/>
      <c r="N35" s="239"/>
      <c r="O35" s="240"/>
      <c r="P35" s="247"/>
      <c r="Q35" s="242">
        <f t="shared" si="58"/>
        <v>0</v>
      </c>
      <c r="R35" s="238">
        <f t="shared" si="53"/>
        <v>0</v>
      </c>
      <c r="S35" s="312">
        <f t="shared" si="54"/>
        <v>0</v>
      </c>
      <c r="T35" s="307"/>
      <c r="V35" s="132">
        <f t="shared" si="55"/>
        <v>0</v>
      </c>
      <c r="W35" s="132">
        <f t="shared" si="56"/>
        <v>0</v>
      </c>
      <c r="X35" s="132">
        <f t="shared" si="57"/>
        <v>0</v>
      </c>
      <c r="Y35" s="132">
        <f t="shared" si="33"/>
        <v>0</v>
      </c>
      <c r="Z35" s="132">
        <f t="shared" si="34"/>
        <v>0</v>
      </c>
      <c r="AA35" s="132">
        <f t="shared" si="35"/>
        <v>0</v>
      </c>
      <c r="AC35" s="132">
        <f t="shared" si="36"/>
        <v>0</v>
      </c>
      <c r="AE35" s="132">
        <f t="shared" si="37"/>
        <v>0</v>
      </c>
      <c r="AF35" s="132">
        <f t="shared" si="38"/>
        <v>0</v>
      </c>
      <c r="AG35" s="132">
        <f t="shared" si="39"/>
        <v>0</v>
      </c>
      <c r="AH35" s="132">
        <f t="shared" si="40"/>
        <v>0</v>
      </c>
      <c r="AJ35" s="132">
        <f t="shared" si="32"/>
        <v>1</v>
      </c>
      <c r="AK35" s="132">
        <f t="shared" si="41"/>
        <v>0</v>
      </c>
      <c r="AL35" s="132">
        <f t="shared" si="42"/>
        <v>0</v>
      </c>
      <c r="AM35" s="132">
        <f t="shared" si="43"/>
        <v>0</v>
      </c>
      <c r="AN35" s="132">
        <f t="shared" si="44"/>
        <v>0</v>
      </c>
      <c r="AO35" s="132">
        <f t="shared" si="45"/>
        <v>0</v>
      </c>
      <c r="AV35" s="132">
        <f t="shared" si="46"/>
        <v>0</v>
      </c>
      <c r="AW35" s="132">
        <f t="shared" si="47"/>
        <v>0</v>
      </c>
      <c r="AX35" s="132">
        <f t="shared" si="48"/>
        <v>0</v>
      </c>
      <c r="AY35" s="132">
        <f t="shared" si="49"/>
        <v>0</v>
      </c>
      <c r="BA35" s="224"/>
      <c r="BB35" s="224">
        <f t="shared" si="50"/>
        <v>0</v>
      </c>
      <c r="BC35" s="224">
        <f t="shared" si="51"/>
        <v>0</v>
      </c>
      <c r="BD35" s="224">
        <f t="shared" si="52"/>
        <v>0</v>
      </c>
      <c r="BE35" s="228" t="s">
        <v>211</v>
      </c>
      <c r="BF35" s="228">
        <v>205</v>
      </c>
      <c r="BG35" s="228"/>
      <c r="BH35" s="228"/>
      <c r="BI35" s="228"/>
      <c r="BJ35" s="228"/>
      <c r="BK35" s="228"/>
    </row>
    <row r="36" spans="2:63" ht="15" customHeight="1" x14ac:dyDescent="0.2">
      <c r="B36" s="243">
        <v>6</v>
      </c>
      <c r="C36" s="244"/>
      <c r="D36" s="245"/>
      <c r="E36" s="238"/>
      <c r="F36" s="236"/>
      <c r="G36" s="236"/>
      <c r="H36" s="244"/>
      <c r="I36" s="246"/>
      <c r="J36" s="235"/>
      <c r="K36" s="236"/>
      <c r="L36" s="236"/>
      <c r="M36" s="239"/>
      <c r="N36" s="239"/>
      <c r="O36" s="240"/>
      <c r="P36" s="247"/>
      <c r="Q36" s="242">
        <f t="shared" si="58"/>
        <v>0</v>
      </c>
      <c r="R36" s="238">
        <f t="shared" si="53"/>
        <v>0</v>
      </c>
      <c r="S36" s="312">
        <f t="shared" si="54"/>
        <v>0</v>
      </c>
      <c r="T36" s="307"/>
      <c r="V36" s="132">
        <f t="shared" si="55"/>
        <v>0</v>
      </c>
      <c r="W36" s="132">
        <f t="shared" si="56"/>
        <v>0</v>
      </c>
      <c r="X36" s="132">
        <f t="shared" si="57"/>
        <v>0</v>
      </c>
      <c r="Y36" s="132">
        <f t="shared" si="33"/>
        <v>0</v>
      </c>
      <c r="Z36" s="132">
        <f t="shared" si="34"/>
        <v>0</v>
      </c>
      <c r="AA36" s="132">
        <f t="shared" si="35"/>
        <v>0</v>
      </c>
      <c r="AC36" s="132">
        <f t="shared" si="36"/>
        <v>0</v>
      </c>
      <c r="AE36" s="132">
        <f t="shared" si="37"/>
        <v>0</v>
      </c>
      <c r="AF36" s="132">
        <f t="shared" si="38"/>
        <v>0</v>
      </c>
      <c r="AG36" s="132">
        <f t="shared" si="39"/>
        <v>0</v>
      </c>
      <c r="AH36" s="132">
        <f t="shared" si="40"/>
        <v>0</v>
      </c>
      <c r="AJ36" s="132">
        <f t="shared" si="32"/>
        <v>1</v>
      </c>
      <c r="AK36" s="132">
        <f t="shared" si="41"/>
        <v>0</v>
      </c>
      <c r="AL36" s="132">
        <f t="shared" si="42"/>
        <v>0</v>
      </c>
      <c r="AM36" s="132">
        <f t="shared" si="43"/>
        <v>0</v>
      </c>
      <c r="AN36" s="132">
        <f t="shared" si="44"/>
        <v>0</v>
      </c>
      <c r="AO36" s="132">
        <f t="shared" si="45"/>
        <v>0</v>
      </c>
      <c r="AV36" s="132">
        <f t="shared" si="46"/>
        <v>0</v>
      </c>
      <c r="AW36" s="132">
        <f t="shared" si="47"/>
        <v>0</v>
      </c>
      <c r="AX36" s="132">
        <f t="shared" si="48"/>
        <v>0</v>
      </c>
      <c r="AY36" s="132">
        <f t="shared" si="49"/>
        <v>0</v>
      </c>
      <c r="BA36" s="224"/>
      <c r="BB36" s="224">
        <f t="shared" si="50"/>
        <v>0</v>
      </c>
      <c r="BC36" s="224">
        <f t="shared" si="51"/>
        <v>0</v>
      </c>
      <c r="BD36" s="224">
        <f t="shared" si="52"/>
        <v>0</v>
      </c>
      <c r="BE36" s="228" t="s">
        <v>211</v>
      </c>
      <c r="BF36" s="228">
        <v>206</v>
      </c>
      <c r="BG36" s="228"/>
      <c r="BH36" s="228"/>
      <c r="BI36" s="228"/>
      <c r="BJ36" s="228"/>
      <c r="BK36" s="228"/>
    </row>
    <row r="37" spans="2:63" ht="15" customHeight="1" x14ac:dyDescent="0.2">
      <c r="B37" s="243">
        <v>7</v>
      </c>
      <c r="C37" s="244"/>
      <c r="D37" s="245"/>
      <c r="E37" s="238"/>
      <c r="F37" s="236"/>
      <c r="G37" s="236"/>
      <c r="H37" s="244"/>
      <c r="I37" s="246"/>
      <c r="J37" s="235"/>
      <c r="K37" s="236"/>
      <c r="L37" s="236"/>
      <c r="M37" s="239"/>
      <c r="N37" s="239"/>
      <c r="O37" s="240"/>
      <c r="P37" s="247"/>
      <c r="Q37" s="242">
        <f t="shared" si="58"/>
        <v>0</v>
      </c>
      <c r="R37" s="238">
        <f t="shared" si="53"/>
        <v>0</v>
      </c>
      <c r="S37" s="312">
        <f t="shared" si="54"/>
        <v>0</v>
      </c>
      <c r="T37" s="307"/>
      <c r="V37" s="132">
        <f t="shared" si="55"/>
        <v>0</v>
      </c>
      <c r="W37" s="132">
        <f t="shared" si="56"/>
        <v>0</v>
      </c>
      <c r="X37" s="132">
        <f t="shared" si="57"/>
        <v>0</v>
      </c>
      <c r="Y37" s="132">
        <f t="shared" si="33"/>
        <v>0</v>
      </c>
      <c r="Z37" s="132">
        <f t="shared" si="34"/>
        <v>0</v>
      </c>
      <c r="AA37" s="132">
        <f t="shared" si="35"/>
        <v>0</v>
      </c>
      <c r="AC37" s="132">
        <f t="shared" si="36"/>
        <v>0</v>
      </c>
      <c r="AE37" s="132">
        <f t="shared" si="37"/>
        <v>0</v>
      </c>
      <c r="AF37" s="132">
        <f t="shared" si="38"/>
        <v>0</v>
      </c>
      <c r="AG37" s="132">
        <f t="shared" si="39"/>
        <v>0</v>
      </c>
      <c r="AH37" s="132">
        <f t="shared" si="40"/>
        <v>0</v>
      </c>
      <c r="AJ37" s="132">
        <f t="shared" si="32"/>
        <v>1</v>
      </c>
      <c r="AK37" s="132">
        <f t="shared" si="41"/>
        <v>0</v>
      </c>
      <c r="AL37" s="132">
        <f t="shared" si="42"/>
        <v>0</v>
      </c>
      <c r="AM37" s="132">
        <f t="shared" si="43"/>
        <v>0</v>
      </c>
      <c r="AN37" s="132">
        <f t="shared" si="44"/>
        <v>0</v>
      </c>
      <c r="AO37" s="132">
        <f t="shared" si="45"/>
        <v>0</v>
      </c>
      <c r="AV37" s="132">
        <f t="shared" si="46"/>
        <v>0</v>
      </c>
      <c r="AW37" s="132">
        <f t="shared" si="47"/>
        <v>0</v>
      </c>
      <c r="AX37" s="132">
        <f t="shared" si="48"/>
        <v>0</v>
      </c>
      <c r="AY37" s="132">
        <f t="shared" si="49"/>
        <v>0</v>
      </c>
      <c r="BA37" s="224"/>
      <c r="BB37" s="224">
        <f t="shared" si="50"/>
        <v>0</v>
      </c>
      <c r="BC37" s="224">
        <f t="shared" si="51"/>
        <v>0</v>
      </c>
      <c r="BD37" s="224">
        <f t="shared" si="52"/>
        <v>0</v>
      </c>
      <c r="BE37" s="228" t="s">
        <v>211</v>
      </c>
      <c r="BF37" s="228">
        <v>207</v>
      </c>
      <c r="BG37" s="228"/>
      <c r="BH37" s="228"/>
      <c r="BI37" s="228"/>
      <c r="BJ37" s="228"/>
      <c r="BK37" s="228"/>
    </row>
    <row r="38" spans="2:63" ht="15" customHeight="1" x14ac:dyDescent="0.2">
      <c r="B38" s="243">
        <v>8</v>
      </c>
      <c r="C38" s="244"/>
      <c r="D38" s="245"/>
      <c r="E38" s="238"/>
      <c r="F38" s="236"/>
      <c r="G38" s="236"/>
      <c r="H38" s="244"/>
      <c r="I38" s="246"/>
      <c r="J38" s="235"/>
      <c r="K38" s="236"/>
      <c r="L38" s="236"/>
      <c r="M38" s="239"/>
      <c r="N38" s="239"/>
      <c r="O38" s="240"/>
      <c r="P38" s="247"/>
      <c r="Q38" s="242">
        <f t="shared" si="58"/>
        <v>0</v>
      </c>
      <c r="R38" s="238">
        <f t="shared" si="53"/>
        <v>0</v>
      </c>
      <c r="S38" s="312">
        <f t="shared" si="54"/>
        <v>0</v>
      </c>
      <c r="T38" s="307"/>
      <c r="V38" s="132">
        <f t="shared" si="55"/>
        <v>0</v>
      </c>
      <c r="W38" s="132">
        <f t="shared" si="56"/>
        <v>0</v>
      </c>
      <c r="X38" s="132">
        <f t="shared" si="57"/>
        <v>0</v>
      </c>
      <c r="Y38" s="132">
        <f t="shared" si="33"/>
        <v>0</v>
      </c>
      <c r="Z38" s="132">
        <f t="shared" si="34"/>
        <v>0</v>
      </c>
      <c r="AA38" s="132">
        <f t="shared" si="35"/>
        <v>0</v>
      </c>
      <c r="AC38" s="132">
        <f t="shared" si="36"/>
        <v>0</v>
      </c>
      <c r="AE38" s="132">
        <f t="shared" si="37"/>
        <v>0</v>
      </c>
      <c r="AF38" s="132">
        <f t="shared" si="38"/>
        <v>0</v>
      </c>
      <c r="AG38" s="132">
        <f t="shared" si="39"/>
        <v>0</v>
      </c>
      <c r="AH38" s="132">
        <f t="shared" si="40"/>
        <v>0</v>
      </c>
      <c r="AJ38" s="132">
        <f t="shared" si="32"/>
        <v>1</v>
      </c>
      <c r="AK38" s="132">
        <f t="shared" si="41"/>
        <v>0</v>
      </c>
      <c r="AL38" s="132">
        <f t="shared" si="42"/>
        <v>0</v>
      </c>
      <c r="AM38" s="132">
        <f t="shared" si="43"/>
        <v>0</v>
      </c>
      <c r="AN38" s="132">
        <f t="shared" si="44"/>
        <v>0</v>
      </c>
      <c r="AO38" s="132">
        <f t="shared" si="45"/>
        <v>0</v>
      </c>
      <c r="AV38" s="132">
        <f t="shared" si="46"/>
        <v>0</v>
      </c>
      <c r="AW38" s="132">
        <f t="shared" si="47"/>
        <v>0</v>
      </c>
      <c r="AX38" s="132">
        <f t="shared" si="48"/>
        <v>0</v>
      </c>
      <c r="AY38" s="132">
        <f t="shared" si="49"/>
        <v>0</v>
      </c>
      <c r="BA38" s="224"/>
      <c r="BB38" s="224">
        <f t="shared" si="50"/>
        <v>0</v>
      </c>
      <c r="BC38" s="224">
        <f t="shared" si="51"/>
        <v>0</v>
      </c>
      <c r="BD38" s="224">
        <f t="shared" si="52"/>
        <v>0</v>
      </c>
      <c r="BE38" s="228" t="s">
        <v>211</v>
      </c>
      <c r="BF38" s="228">
        <v>208</v>
      </c>
      <c r="BG38" s="228"/>
      <c r="BH38" s="228"/>
      <c r="BI38" s="228"/>
      <c r="BJ38" s="228"/>
      <c r="BK38" s="228"/>
    </row>
    <row r="39" spans="2:63" ht="15" customHeight="1" x14ac:dyDescent="0.2">
      <c r="B39" s="243">
        <v>9</v>
      </c>
      <c r="C39" s="244"/>
      <c r="D39" s="245"/>
      <c r="E39" s="238"/>
      <c r="F39" s="236"/>
      <c r="G39" s="236"/>
      <c r="H39" s="244"/>
      <c r="I39" s="246"/>
      <c r="J39" s="235"/>
      <c r="K39" s="236"/>
      <c r="L39" s="236"/>
      <c r="M39" s="239"/>
      <c r="N39" s="239"/>
      <c r="O39" s="240"/>
      <c r="P39" s="247"/>
      <c r="Q39" s="242">
        <f t="shared" si="58"/>
        <v>0</v>
      </c>
      <c r="R39" s="238">
        <f t="shared" si="53"/>
        <v>0</v>
      </c>
      <c r="S39" s="312">
        <f t="shared" si="54"/>
        <v>0</v>
      </c>
      <c r="T39" s="307"/>
      <c r="V39" s="132">
        <f t="shared" si="55"/>
        <v>0</v>
      </c>
      <c r="W39" s="132">
        <f t="shared" si="56"/>
        <v>0</v>
      </c>
      <c r="X39" s="132">
        <f t="shared" si="57"/>
        <v>0</v>
      </c>
      <c r="Y39" s="132">
        <f t="shared" si="33"/>
        <v>0</v>
      </c>
      <c r="Z39" s="132">
        <f t="shared" si="34"/>
        <v>0</v>
      </c>
      <c r="AA39" s="132">
        <f t="shared" si="35"/>
        <v>0</v>
      </c>
      <c r="AC39" s="132">
        <f t="shared" si="36"/>
        <v>0</v>
      </c>
      <c r="AE39" s="132">
        <f t="shared" si="37"/>
        <v>0</v>
      </c>
      <c r="AF39" s="132">
        <f t="shared" si="38"/>
        <v>0</v>
      </c>
      <c r="AG39" s="132">
        <f t="shared" si="39"/>
        <v>0</v>
      </c>
      <c r="AH39" s="132">
        <f t="shared" si="40"/>
        <v>0</v>
      </c>
      <c r="AJ39" s="132">
        <f t="shared" si="32"/>
        <v>1</v>
      </c>
      <c r="AK39" s="132">
        <f t="shared" si="41"/>
        <v>0</v>
      </c>
      <c r="AL39" s="132">
        <f t="shared" si="42"/>
        <v>0</v>
      </c>
      <c r="AM39" s="132">
        <f t="shared" si="43"/>
        <v>0</v>
      </c>
      <c r="AN39" s="132">
        <f t="shared" si="44"/>
        <v>0</v>
      </c>
      <c r="AO39" s="132">
        <f t="shared" si="45"/>
        <v>0</v>
      </c>
      <c r="AV39" s="132">
        <f t="shared" si="46"/>
        <v>0</v>
      </c>
      <c r="AW39" s="132">
        <f t="shared" si="47"/>
        <v>0</v>
      </c>
      <c r="AX39" s="132">
        <f t="shared" si="48"/>
        <v>0</v>
      </c>
      <c r="AY39" s="132">
        <f t="shared" si="49"/>
        <v>0</v>
      </c>
      <c r="BA39" s="224"/>
      <c r="BB39" s="224">
        <f t="shared" si="50"/>
        <v>0</v>
      </c>
      <c r="BC39" s="224">
        <f t="shared" si="51"/>
        <v>0</v>
      </c>
      <c r="BD39" s="224">
        <f t="shared" si="52"/>
        <v>0</v>
      </c>
      <c r="BE39" s="228" t="s">
        <v>211</v>
      </c>
      <c r="BF39" s="228">
        <v>209</v>
      </c>
      <c r="BG39" s="228"/>
      <c r="BH39" s="228"/>
      <c r="BI39" s="228"/>
      <c r="BJ39" s="228"/>
      <c r="BK39" s="228"/>
    </row>
    <row r="40" spans="2:63" x14ac:dyDescent="0.2">
      <c r="B40" s="19">
        <v>10</v>
      </c>
      <c r="C40" s="140"/>
      <c r="D40" s="250"/>
      <c r="E40" s="230"/>
      <c r="F40" s="20"/>
      <c r="G40" s="20"/>
      <c r="H40" s="20"/>
      <c r="I40" s="40"/>
      <c r="J40" s="17"/>
      <c r="K40" s="18"/>
      <c r="L40" s="18"/>
      <c r="M40" s="286"/>
      <c r="N40" s="286"/>
      <c r="O40" s="46"/>
      <c r="P40" s="43"/>
      <c r="Q40" s="242">
        <f t="shared" si="58"/>
        <v>0</v>
      </c>
      <c r="R40" s="238">
        <f t="shared" si="53"/>
        <v>0</v>
      </c>
      <c r="S40" s="312">
        <f t="shared" si="54"/>
        <v>0</v>
      </c>
      <c r="T40" s="307"/>
      <c r="V40" s="132">
        <f t="shared" si="55"/>
        <v>0</v>
      </c>
      <c r="W40" s="132">
        <f t="shared" si="56"/>
        <v>0</v>
      </c>
      <c r="X40" s="132">
        <f t="shared" si="57"/>
        <v>0</v>
      </c>
      <c r="Y40" s="132">
        <f t="shared" si="33"/>
        <v>0</v>
      </c>
      <c r="Z40" s="132">
        <f t="shared" si="34"/>
        <v>0</v>
      </c>
      <c r="AA40" s="132">
        <f t="shared" si="35"/>
        <v>0</v>
      </c>
      <c r="AC40" s="132">
        <f t="shared" si="36"/>
        <v>0</v>
      </c>
      <c r="AE40" s="132">
        <f t="shared" si="37"/>
        <v>0</v>
      </c>
      <c r="AF40" s="132">
        <f t="shared" si="38"/>
        <v>0</v>
      </c>
      <c r="AG40" s="132">
        <f t="shared" si="39"/>
        <v>0</v>
      </c>
      <c r="AH40" s="132">
        <f t="shared" si="40"/>
        <v>0</v>
      </c>
      <c r="AJ40" s="132">
        <f t="shared" si="32"/>
        <v>1</v>
      </c>
      <c r="AK40" s="132">
        <f t="shared" si="41"/>
        <v>0</v>
      </c>
      <c r="AL40" s="132">
        <f t="shared" si="42"/>
        <v>0</v>
      </c>
      <c r="AM40" s="132">
        <f t="shared" si="43"/>
        <v>0</v>
      </c>
      <c r="AN40" s="132">
        <f t="shared" si="44"/>
        <v>0</v>
      </c>
      <c r="AO40" s="132">
        <f t="shared" si="45"/>
        <v>0</v>
      </c>
      <c r="AV40" s="132">
        <f t="shared" si="46"/>
        <v>0</v>
      </c>
      <c r="AW40" s="132">
        <f t="shared" si="47"/>
        <v>0</v>
      </c>
      <c r="AX40" s="132">
        <f t="shared" si="48"/>
        <v>0</v>
      </c>
      <c r="AY40" s="132">
        <f t="shared" si="49"/>
        <v>0</v>
      </c>
      <c r="BA40" s="224"/>
      <c r="BB40" s="224">
        <f t="shared" si="50"/>
        <v>0</v>
      </c>
      <c r="BC40" s="224">
        <f t="shared" si="51"/>
        <v>0</v>
      </c>
      <c r="BD40" s="224">
        <f t="shared" si="52"/>
        <v>0</v>
      </c>
      <c r="BE40" s="228" t="s">
        <v>211</v>
      </c>
      <c r="BF40" s="228">
        <v>210</v>
      </c>
      <c r="BG40" s="228"/>
      <c r="BH40" s="228"/>
      <c r="BI40" s="228"/>
      <c r="BJ40" s="228"/>
      <c r="BK40" s="228"/>
    </row>
    <row r="41" spans="2:63" ht="15" customHeight="1" x14ac:dyDescent="0.2">
      <c r="B41" s="19">
        <v>11</v>
      </c>
      <c r="C41" s="20"/>
      <c r="D41" s="21"/>
      <c r="E41" s="230"/>
      <c r="F41" s="20"/>
      <c r="G41" s="20"/>
      <c r="H41" s="20"/>
      <c r="I41" s="40"/>
      <c r="J41" s="17"/>
      <c r="K41" s="18"/>
      <c r="L41" s="18"/>
      <c r="M41" s="286"/>
      <c r="N41" s="286"/>
      <c r="O41" s="46"/>
      <c r="P41" s="43"/>
      <c r="Q41" s="242">
        <f t="shared" si="58"/>
        <v>0</v>
      </c>
      <c r="R41" s="238">
        <f t="shared" si="53"/>
        <v>0</v>
      </c>
      <c r="S41" s="312">
        <f t="shared" si="54"/>
        <v>0</v>
      </c>
      <c r="T41" s="307"/>
      <c r="V41" s="132">
        <f t="shared" si="55"/>
        <v>0</v>
      </c>
      <c r="W41" s="132">
        <f t="shared" si="56"/>
        <v>0</v>
      </c>
      <c r="X41" s="132">
        <f t="shared" si="57"/>
        <v>0</v>
      </c>
      <c r="Y41" s="132">
        <f t="shared" si="33"/>
        <v>0</v>
      </c>
      <c r="Z41" s="132">
        <f t="shared" si="34"/>
        <v>0</v>
      </c>
      <c r="AA41" s="132">
        <f t="shared" si="35"/>
        <v>0</v>
      </c>
      <c r="AC41" s="132">
        <f t="shared" si="36"/>
        <v>0</v>
      </c>
      <c r="AE41" s="132">
        <f t="shared" si="37"/>
        <v>0</v>
      </c>
      <c r="AF41" s="132">
        <f t="shared" si="38"/>
        <v>0</v>
      </c>
      <c r="AG41" s="132">
        <f t="shared" si="39"/>
        <v>0</v>
      </c>
      <c r="AH41" s="132">
        <f t="shared" si="40"/>
        <v>0</v>
      </c>
      <c r="AJ41" s="132">
        <f t="shared" si="32"/>
        <v>1</v>
      </c>
      <c r="AK41" s="132">
        <f t="shared" si="41"/>
        <v>0</v>
      </c>
      <c r="AL41" s="132">
        <f t="shared" si="42"/>
        <v>0</v>
      </c>
      <c r="AM41" s="132">
        <f t="shared" si="43"/>
        <v>0</v>
      </c>
      <c r="AN41" s="132">
        <f t="shared" si="44"/>
        <v>0</v>
      </c>
      <c r="AO41" s="132">
        <f t="shared" si="45"/>
        <v>0</v>
      </c>
      <c r="AV41" s="132">
        <f t="shared" si="46"/>
        <v>0</v>
      </c>
      <c r="AW41" s="132">
        <f t="shared" si="47"/>
        <v>0</v>
      </c>
      <c r="AX41" s="132">
        <f t="shared" si="48"/>
        <v>0</v>
      </c>
      <c r="AY41" s="132">
        <f t="shared" si="49"/>
        <v>0</v>
      </c>
      <c r="BA41" s="224"/>
      <c r="BB41" s="224">
        <f t="shared" si="50"/>
        <v>0</v>
      </c>
      <c r="BC41" s="224">
        <f t="shared" si="51"/>
        <v>0</v>
      </c>
      <c r="BD41" s="224">
        <f t="shared" si="52"/>
        <v>0</v>
      </c>
      <c r="BE41" s="228" t="s">
        <v>211</v>
      </c>
      <c r="BF41" s="228">
        <v>211</v>
      </c>
      <c r="BG41" s="228"/>
      <c r="BH41" s="228"/>
      <c r="BI41" s="228"/>
      <c r="BJ41" s="228"/>
      <c r="BK41" s="228"/>
    </row>
    <row r="42" spans="2:63" x14ac:dyDescent="0.2">
      <c r="B42" s="19">
        <v>12</v>
      </c>
      <c r="C42" s="20"/>
      <c r="D42" s="21"/>
      <c r="E42" s="20"/>
      <c r="F42" s="20"/>
      <c r="G42" s="20"/>
      <c r="H42" s="20"/>
      <c r="I42" s="40"/>
      <c r="J42" s="17"/>
      <c r="K42" s="18"/>
      <c r="L42" s="18"/>
      <c r="M42" s="286"/>
      <c r="N42" s="286"/>
      <c r="O42" s="46"/>
      <c r="P42" s="248"/>
      <c r="Q42" s="242">
        <f t="shared" si="58"/>
        <v>0</v>
      </c>
      <c r="R42" s="238">
        <f t="shared" si="53"/>
        <v>0</v>
      </c>
      <c r="S42" s="312">
        <f t="shared" si="54"/>
        <v>0</v>
      </c>
      <c r="T42" s="307"/>
      <c r="V42" s="132">
        <f t="shared" si="55"/>
        <v>0</v>
      </c>
      <c r="W42" s="132">
        <f t="shared" si="56"/>
        <v>0</v>
      </c>
      <c r="X42" s="132">
        <f t="shared" si="57"/>
        <v>0</v>
      </c>
      <c r="Y42" s="132">
        <f t="shared" si="33"/>
        <v>0</v>
      </c>
      <c r="Z42" s="132">
        <f t="shared" si="34"/>
        <v>0</v>
      </c>
      <c r="AA42" s="132">
        <f t="shared" si="35"/>
        <v>0</v>
      </c>
      <c r="AC42" s="132">
        <f t="shared" si="36"/>
        <v>0</v>
      </c>
      <c r="AE42" s="132">
        <f t="shared" si="37"/>
        <v>0</v>
      </c>
      <c r="AF42" s="132">
        <f t="shared" si="38"/>
        <v>0</v>
      </c>
      <c r="AG42" s="132">
        <f t="shared" si="39"/>
        <v>0</v>
      </c>
      <c r="AH42" s="132">
        <f t="shared" si="40"/>
        <v>0</v>
      </c>
      <c r="AJ42" s="132">
        <f t="shared" si="32"/>
        <v>1</v>
      </c>
      <c r="AK42" s="132">
        <f t="shared" si="41"/>
        <v>0</v>
      </c>
      <c r="AL42" s="132">
        <f t="shared" si="42"/>
        <v>0</v>
      </c>
      <c r="AM42" s="132">
        <f t="shared" si="43"/>
        <v>0</v>
      </c>
      <c r="AN42" s="132">
        <f t="shared" si="44"/>
        <v>0</v>
      </c>
      <c r="AO42" s="132">
        <f t="shared" si="45"/>
        <v>0</v>
      </c>
      <c r="AV42" s="132">
        <f t="shared" si="46"/>
        <v>0</v>
      </c>
      <c r="AW42" s="132">
        <f t="shared" si="47"/>
        <v>0</v>
      </c>
      <c r="AX42" s="132">
        <f t="shared" si="48"/>
        <v>0</v>
      </c>
      <c r="AY42" s="132">
        <f t="shared" si="49"/>
        <v>0</v>
      </c>
      <c r="BA42" s="224"/>
      <c r="BB42" s="224">
        <f t="shared" si="50"/>
        <v>0</v>
      </c>
      <c r="BC42" s="224">
        <f t="shared" si="51"/>
        <v>0</v>
      </c>
      <c r="BD42" s="224">
        <f t="shared" si="52"/>
        <v>0</v>
      </c>
      <c r="BE42" s="228" t="s">
        <v>211</v>
      </c>
      <c r="BF42" s="228">
        <v>212</v>
      </c>
      <c r="BG42" s="228"/>
      <c r="BH42" s="228"/>
      <c r="BI42" s="228"/>
      <c r="BJ42" s="228"/>
      <c r="BK42" s="228"/>
    </row>
    <row r="43" spans="2:63" ht="12" thickBot="1" x14ac:dyDescent="0.25">
      <c r="B43" s="19">
        <v>13</v>
      </c>
      <c r="C43" s="22"/>
      <c r="D43" s="23"/>
      <c r="E43" s="22"/>
      <c r="F43" s="22"/>
      <c r="G43" s="22"/>
      <c r="H43" s="22"/>
      <c r="I43" s="41"/>
      <c r="J43" s="16"/>
      <c r="K43" s="48"/>
      <c r="L43" s="48"/>
      <c r="M43" s="287"/>
      <c r="N43" s="287"/>
      <c r="O43" s="49"/>
      <c r="P43" s="249"/>
      <c r="Q43" s="242">
        <f t="shared" si="58"/>
        <v>0</v>
      </c>
      <c r="R43" s="238">
        <f t="shared" si="53"/>
        <v>0</v>
      </c>
      <c r="S43" s="312">
        <f t="shared" si="54"/>
        <v>0</v>
      </c>
      <c r="T43" s="307"/>
      <c r="V43" s="132">
        <f t="shared" si="55"/>
        <v>0</v>
      </c>
      <c r="W43" s="132">
        <f t="shared" si="56"/>
        <v>0</v>
      </c>
      <c r="X43" s="132">
        <f t="shared" si="57"/>
        <v>0</v>
      </c>
      <c r="Y43" s="132">
        <f t="shared" si="33"/>
        <v>0</v>
      </c>
      <c r="Z43" s="132">
        <f t="shared" si="34"/>
        <v>0</v>
      </c>
      <c r="AA43" s="132">
        <f t="shared" si="35"/>
        <v>0</v>
      </c>
      <c r="AC43" s="132">
        <f t="shared" si="36"/>
        <v>0</v>
      </c>
      <c r="AE43" s="132">
        <f t="shared" si="37"/>
        <v>0</v>
      </c>
      <c r="AF43" s="132">
        <f t="shared" si="38"/>
        <v>0</v>
      </c>
      <c r="AG43" s="132">
        <f t="shared" si="39"/>
        <v>0</v>
      </c>
      <c r="AH43" s="132">
        <f t="shared" si="40"/>
        <v>0</v>
      </c>
      <c r="AJ43" s="132">
        <f t="shared" si="32"/>
        <v>1</v>
      </c>
      <c r="AK43" s="132">
        <f t="shared" si="41"/>
        <v>0</v>
      </c>
      <c r="AL43" s="132">
        <f t="shared" si="42"/>
        <v>0</v>
      </c>
      <c r="AM43" s="132">
        <f t="shared" si="43"/>
        <v>0</v>
      </c>
      <c r="AN43" s="132">
        <f t="shared" si="44"/>
        <v>0</v>
      </c>
      <c r="AO43" s="132">
        <f t="shared" si="45"/>
        <v>0</v>
      </c>
      <c r="AV43" s="132">
        <f t="shared" si="46"/>
        <v>0</v>
      </c>
      <c r="AW43" s="132">
        <f t="shared" si="47"/>
        <v>0</v>
      </c>
      <c r="AX43" s="132">
        <f t="shared" si="48"/>
        <v>0</v>
      </c>
      <c r="AY43" s="132">
        <f t="shared" si="49"/>
        <v>0</v>
      </c>
      <c r="BA43" s="224"/>
      <c r="BB43" s="224">
        <f t="shared" si="50"/>
        <v>0</v>
      </c>
      <c r="BC43" s="224">
        <f t="shared" si="51"/>
        <v>0</v>
      </c>
      <c r="BD43" s="224">
        <f t="shared" si="52"/>
        <v>0</v>
      </c>
      <c r="BE43" s="228" t="s">
        <v>211</v>
      </c>
      <c r="BF43" s="228">
        <v>213</v>
      </c>
      <c r="BG43" s="228"/>
      <c r="BH43" s="228"/>
      <c r="BI43" s="228"/>
      <c r="BJ43" s="228"/>
      <c r="BK43" s="228"/>
    </row>
    <row r="44" spans="2:63" ht="15" customHeight="1" thickBot="1" x14ac:dyDescent="0.25">
      <c r="B44" s="339" t="s">
        <v>91</v>
      </c>
      <c r="C44" s="381"/>
      <c r="D44" s="381"/>
      <c r="E44" s="381"/>
      <c r="F44" s="382"/>
      <c r="G44" s="294"/>
      <c r="H44" s="392">
        <f>SUM(X31:X43)</f>
        <v>0</v>
      </c>
      <c r="I44" s="85"/>
      <c r="J44" s="9">
        <f>SUM(Y31:Y43)</f>
        <v>0</v>
      </c>
      <c r="K44" s="9">
        <f>SUM(Z31:Z43)</f>
        <v>0</v>
      </c>
      <c r="L44" s="9">
        <f>SUM(AA31:AA43)</f>
        <v>0</v>
      </c>
      <c r="M44" s="10"/>
      <c r="N44" s="10"/>
      <c r="O44" s="10">
        <f>SUM(AC31:AC43)</f>
        <v>0</v>
      </c>
      <c r="P44" s="11">
        <f>AE44</f>
        <v>0</v>
      </c>
      <c r="Q44" s="11">
        <f>AF44</f>
        <v>0</v>
      </c>
      <c r="R44" s="11">
        <f>AG44</f>
        <v>0</v>
      </c>
      <c r="S44" s="314">
        <f>AH44</f>
        <v>0</v>
      </c>
      <c r="T44" s="374"/>
      <c r="V44" s="132">
        <f>SUM(V31:V43)</f>
        <v>0</v>
      </c>
      <c r="W44" s="132">
        <f>SUM(W31:W43)</f>
        <v>0</v>
      </c>
      <c r="X44" s="139">
        <f t="shared" ref="X44:AJ44" si="59">SUM(X31:X43)</f>
        <v>0</v>
      </c>
      <c r="Y44" s="139">
        <f t="shared" si="59"/>
        <v>0</v>
      </c>
      <c r="Z44" s="139">
        <f t="shared" si="59"/>
        <v>0</v>
      </c>
      <c r="AA44" s="139">
        <f t="shared" si="59"/>
        <v>0</v>
      </c>
      <c r="AB44" s="139"/>
      <c r="AC44" s="139">
        <f t="shared" si="59"/>
        <v>0</v>
      </c>
      <c r="AD44" s="139"/>
      <c r="AE44" s="139">
        <f t="shared" si="59"/>
        <v>0</v>
      </c>
      <c r="AF44" s="139">
        <f t="shared" si="59"/>
        <v>0</v>
      </c>
      <c r="AG44" s="139">
        <f t="shared" si="59"/>
        <v>0</v>
      </c>
      <c r="AH44" s="139">
        <f t="shared" si="59"/>
        <v>0</v>
      </c>
      <c r="AI44" s="139"/>
      <c r="AJ44" s="139">
        <f t="shared" si="59"/>
        <v>13</v>
      </c>
      <c r="AK44" s="139">
        <f>SUM(AK31:AK43)</f>
        <v>0</v>
      </c>
      <c r="AL44" s="139">
        <f>SUM(AL31:AL43)</f>
        <v>0</v>
      </c>
      <c r="AM44" s="139">
        <f>SUM(AM31:AM43)</f>
        <v>0</v>
      </c>
      <c r="AN44" s="139">
        <f>SUM(AN31:AN43)</f>
        <v>0</v>
      </c>
      <c r="AO44" s="139">
        <f>SUM(AO31:AO43)</f>
        <v>0</v>
      </c>
      <c r="AP44" s="139"/>
      <c r="AQ44" s="139"/>
      <c r="AR44" s="139"/>
      <c r="AS44" s="139"/>
      <c r="AT44" s="139"/>
      <c r="AU44" s="139"/>
      <c r="AV44" s="139">
        <f>SUM(AV31:AV43)</f>
        <v>0</v>
      </c>
      <c r="AW44" s="139">
        <f>SUM(AW31:AW43)</f>
        <v>0</v>
      </c>
      <c r="AX44" s="139">
        <f>SUM(AX31:AX43)</f>
        <v>0</v>
      </c>
      <c r="AY44" s="139">
        <f>SUM(AY31:AY43)</f>
        <v>0</v>
      </c>
      <c r="BA44" s="224"/>
      <c r="BB44" s="220">
        <f>SUM(BB31:BB43)</f>
        <v>0</v>
      </c>
      <c r="BC44" s="220">
        <f t="shared" ref="BC44:BD44" si="60">SUM(BC31:BC43)</f>
        <v>0</v>
      </c>
      <c r="BD44" s="220">
        <f t="shared" si="60"/>
        <v>0</v>
      </c>
      <c r="BE44" s="228"/>
      <c r="BF44" s="228"/>
      <c r="BG44" s="228"/>
      <c r="BH44" s="228"/>
      <c r="BI44" s="228"/>
      <c r="BJ44" s="228"/>
      <c r="BK44" s="228"/>
    </row>
    <row r="45" spans="2:63" ht="15" customHeight="1" thickBot="1" x14ac:dyDescent="0.25">
      <c r="B45" s="340"/>
      <c r="C45" s="383"/>
      <c r="D45" s="383"/>
      <c r="E45" s="383"/>
      <c r="F45" s="384"/>
      <c r="G45" s="295"/>
      <c r="H45" s="393"/>
      <c r="I45" s="84"/>
      <c r="J45" s="395">
        <f>SUM(J44:O44)</f>
        <v>0</v>
      </c>
      <c r="K45" s="396"/>
      <c r="L45" s="396"/>
      <c r="M45" s="396"/>
      <c r="N45" s="396"/>
      <c r="O45" s="397"/>
      <c r="R45" s="395">
        <f>SUM(R44:S44)</f>
        <v>0</v>
      </c>
      <c r="S45" s="397"/>
      <c r="T45" s="374"/>
      <c r="U45" s="132" t="s">
        <v>81</v>
      </c>
      <c r="V45" s="132">
        <f>V28+V44</f>
        <v>0</v>
      </c>
      <c r="W45" s="132">
        <f>W28+W44</f>
        <v>0</v>
      </c>
      <c r="Z45" s="139">
        <f>J45</f>
        <v>0</v>
      </c>
      <c r="BA45" s="224"/>
      <c r="BB45" s="224"/>
      <c r="BC45" s="224"/>
      <c r="BD45" s="224"/>
      <c r="BE45" s="228"/>
      <c r="BF45" s="228"/>
      <c r="BG45" s="228"/>
      <c r="BH45" s="228"/>
      <c r="BI45" s="228"/>
      <c r="BJ45" s="228"/>
      <c r="BK45" s="228"/>
    </row>
    <row r="46" spans="2:63" ht="15" customHeight="1" thickBot="1" x14ac:dyDescent="0.25">
      <c r="B46" s="339" t="s">
        <v>92</v>
      </c>
      <c r="C46" s="381"/>
      <c r="D46" s="381"/>
      <c r="E46" s="381"/>
      <c r="F46" s="382"/>
      <c r="G46" s="294"/>
      <c r="H46" s="392">
        <f>H28+H44</f>
        <v>0</v>
      </c>
      <c r="I46" s="85"/>
      <c r="J46" s="9">
        <f t="shared" ref="J46:R46" si="61">J28+J44</f>
        <v>0</v>
      </c>
      <c r="K46" s="9">
        <f t="shared" si="61"/>
        <v>0</v>
      </c>
      <c r="L46" s="9">
        <f t="shared" si="61"/>
        <v>0</v>
      </c>
      <c r="M46" s="10"/>
      <c r="N46" s="10"/>
      <c r="O46" s="10">
        <f t="shared" si="61"/>
        <v>0</v>
      </c>
      <c r="P46" s="11">
        <f t="shared" si="61"/>
        <v>0</v>
      </c>
      <c r="Q46" s="13">
        <f t="shared" si="61"/>
        <v>0</v>
      </c>
      <c r="R46" s="9">
        <f t="shared" si="61"/>
        <v>0</v>
      </c>
      <c r="S46" s="315">
        <f>S28+S44</f>
        <v>0</v>
      </c>
      <c r="T46" s="374"/>
      <c r="AE46" s="132">
        <f>AE44+AE28</f>
        <v>0</v>
      </c>
      <c r="AF46" s="132">
        <f t="shared" ref="AF46:AY46" si="62">AF44+AF28</f>
        <v>0</v>
      </c>
      <c r="AG46" s="132">
        <f t="shared" si="62"/>
        <v>0</v>
      </c>
      <c r="AH46" s="132">
        <f t="shared" si="62"/>
        <v>0</v>
      </c>
      <c r="AI46" s="132">
        <f t="shared" si="62"/>
        <v>0</v>
      </c>
      <c r="AJ46" s="132">
        <f t="shared" si="62"/>
        <v>27</v>
      </c>
      <c r="AK46" s="132">
        <f t="shared" si="62"/>
        <v>0</v>
      </c>
      <c r="AL46" s="132">
        <f t="shared" si="62"/>
        <v>0</v>
      </c>
      <c r="AM46" s="132">
        <f t="shared" si="62"/>
        <v>0</v>
      </c>
      <c r="AN46" s="132">
        <f t="shared" si="62"/>
        <v>0</v>
      </c>
      <c r="AO46" s="132">
        <f t="shared" si="62"/>
        <v>0</v>
      </c>
      <c r="AP46" s="132">
        <f t="shared" si="62"/>
        <v>0</v>
      </c>
      <c r="AQ46" s="132">
        <f t="shared" si="62"/>
        <v>0</v>
      </c>
      <c r="AR46" s="132">
        <f t="shared" si="62"/>
        <v>0</v>
      </c>
      <c r="AS46" s="132">
        <f t="shared" si="62"/>
        <v>0</v>
      </c>
      <c r="AT46" s="132">
        <f t="shared" si="62"/>
        <v>0</v>
      </c>
      <c r="AU46" s="132">
        <f t="shared" si="62"/>
        <v>0</v>
      </c>
      <c r="AV46" s="132">
        <f t="shared" si="62"/>
        <v>0</v>
      </c>
      <c r="AW46" s="132">
        <f t="shared" si="62"/>
        <v>0</v>
      </c>
      <c r="AX46" s="132">
        <f t="shared" si="62"/>
        <v>0</v>
      </c>
      <c r="AY46" s="132">
        <f t="shared" si="62"/>
        <v>0</v>
      </c>
      <c r="BA46" s="224"/>
      <c r="BB46" s="225">
        <f>BB44+BB28</f>
        <v>0</v>
      </c>
      <c r="BC46" s="225">
        <f t="shared" ref="BC46:BD46" si="63">BC44+BC28</f>
        <v>0</v>
      </c>
      <c r="BD46" s="225">
        <f t="shared" si="63"/>
        <v>0</v>
      </c>
      <c r="BE46" s="228"/>
      <c r="BF46" s="228"/>
      <c r="BG46" s="228"/>
      <c r="BH46" s="228"/>
      <c r="BI46" s="228"/>
      <c r="BJ46" s="228"/>
      <c r="BK46" s="228"/>
    </row>
    <row r="47" spans="2:63" ht="15" customHeight="1" thickBot="1" x14ac:dyDescent="0.25">
      <c r="B47" s="340"/>
      <c r="C47" s="383"/>
      <c r="D47" s="383"/>
      <c r="E47" s="383"/>
      <c r="F47" s="384"/>
      <c r="G47" s="295"/>
      <c r="H47" s="393"/>
      <c r="I47" s="86"/>
      <c r="J47" s="398">
        <f>J29+J45</f>
        <v>0</v>
      </c>
      <c r="K47" s="399"/>
      <c r="L47" s="399"/>
      <c r="M47" s="399"/>
      <c r="N47" s="399"/>
      <c r="O47" s="400"/>
      <c r="P47" s="14"/>
      <c r="Q47" s="14"/>
      <c r="R47" s="398">
        <f>R29+R45</f>
        <v>0</v>
      </c>
      <c r="S47" s="400"/>
      <c r="T47" s="374"/>
      <c r="BE47" s="228"/>
      <c r="BF47" s="228"/>
      <c r="BG47" s="228"/>
      <c r="BH47" s="228"/>
      <c r="BI47" s="228"/>
      <c r="BJ47" s="228"/>
      <c r="BK47" s="228"/>
    </row>
    <row r="48" spans="2:63" ht="12" customHeight="1" x14ac:dyDescent="0.2">
      <c r="BE48" s="228"/>
      <c r="BF48" s="228"/>
      <c r="BG48" s="228"/>
      <c r="BH48" s="228"/>
      <c r="BI48" s="228"/>
      <c r="BJ48" s="228"/>
      <c r="BK48" s="228"/>
    </row>
    <row r="49" spans="2:63" ht="12" customHeight="1" thickBot="1" x14ac:dyDescent="0.25">
      <c r="I49" s="316" t="s">
        <v>229</v>
      </c>
      <c r="J49" s="4" t="s">
        <v>235</v>
      </c>
      <c r="K49" s="25"/>
      <c r="L49" s="25"/>
      <c r="M49" s="25"/>
      <c r="N49" s="25"/>
      <c r="O49" s="25"/>
      <c r="P49" s="25"/>
      <c r="Q49" s="25"/>
      <c r="BE49" s="228"/>
      <c r="BF49" s="228"/>
      <c r="BG49" s="228"/>
      <c r="BH49" s="228"/>
      <c r="BI49" s="228"/>
      <c r="BJ49" s="228"/>
      <c r="BK49" s="228"/>
    </row>
    <row r="50" spans="2:63" ht="12" customHeight="1" x14ac:dyDescent="0.2">
      <c r="B50" s="388" t="s">
        <v>0</v>
      </c>
      <c r="C50" s="376" t="s">
        <v>32</v>
      </c>
      <c r="D50" s="376" t="s">
        <v>33</v>
      </c>
      <c r="E50" s="376" t="s">
        <v>3</v>
      </c>
      <c r="I50" s="316" t="s">
        <v>228</v>
      </c>
      <c r="J50" s="4" t="s">
        <v>236</v>
      </c>
      <c r="K50" s="25"/>
      <c r="L50" s="25"/>
      <c r="M50" s="25"/>
      <c r="N50" s="25"/>
      <c r="O50" s="25"/>
      <c r="P50" s="25"/>
      <c r="Q50" s="25"/>
      <c r="BE50" s="228"/>
      <c r="BF50" s="228"/>
      <c r="BG50" s="228"/>
      <c r="BH50" s="228"/>
      <c r="BI50" s="228"/>
      <c r="BJ50" s="228"/>
      <c r="BK50" s="228"/>
    </row>
    <row r="51" spans="2:63" ht="12" customHeight="1" thickBot="1" x14ac:dyDescent="0.25">
      <c r="B51" s="389"/>
      <c r="C51" s="385"/>
      <c r="D51" s="385"/>
      <c r="E51" s="385"/>
      <c r="I51" s="26" t="s">
        <v>9</v>
      </c>
      <c r="J51" s="25" t="s">
        <v>40</v>
      </c>
      <c r="K51" s="25"/>
      <c r="L51" s="25"/>
      <c r="M51" s="25"/>
      <c r="N51" s="25"/>
      <c r="O51" s="25"/>
      <c r="P51" s="25"/>
      <c r="Q51" s="25"/>
      <c r="BE51" s="228"/>
      <c r="BF51" s="228"/>
      <c r="BG51" s="228"/>
      <c r="BH51" s="228"/>
      <c r="BI51" s="228"/>
      <c r="BJ51" s="228"/>
      <c r="BK51" s="228"/>
    </row>
    <row r="52" spans="2:63" ht="12" customHeight="1" x14ac:dyDescent="0.2">
      <c r="B52" s="15">
        <v>1</v>
      </c>
      <c r="C52" s="390" t="s">
        <v>34</v>
      </c>
      <c r="D52" s="27"/>
      <c r="E52" s="28"/>
      <c r="I52" s="26" t="s">
        <v>4</v>
      </c>
      <c r="J52" s="25" t="s">
        <v>41</v>
      </c>
      <c r="K52" s="25"/>
      <c r="L52" s="25"/>
      <c r="M52" s="25"/>
      <c r="N52" s="25"/>
      <c r="O52" s="25"/>
      <c r="P52" s="25"/>
      <c r="Q52" s="25"/>
      <c r="BE52" s="228"/>
      <c r="BF52" s="228"/>
      <c r="BG52" s="228"/>
      <c r="BH52" s="228"/>
      <c r="BI52" s="228"/>
      <c r="BJ52" s="228"/>
      <c r="BK52" s="228"/>
    </row>
    <row r="53" spans="2:63" ht="12" customHeight="1" thickBot="1" x14ac:dyDescent="0.25">
      <c r="B53" s="16">
        <v>2</v>
      </c>
      <c r="C53" s="391"/>
      <c r="D53" s="29"/>
      <c r="E53" s="30"/>
      <c r="I53" s="26" t="s">
        <v>5</v>
      </c>
      <c r="J53" s="25" t="s">
        <v>42</v>
      </c>
      <c r="K53" s="25"/>
      <c r="L53" s="25"/>
      <c r="M53" s="25"/>
      <c r="N53" s="25"/>
      <c r="O53" s="25"/>
      <c r="P53" s="25"/>
      <c r="Q53" s="25"/>
    </row>
    <row r="54" spans="2:63" ht="12" customHeight="1" x14ac:dyDescent="0.2">
      <c r="B54" s="15">
        <v>3</v>
      </c>
      <c r="C54" s="390" t="s">
        <v>35</v>
      </c>
      <c r="D54" s="27"/>
      <c r="E54" s="28"/>
      <c r="I54" s="26" t="s">
        <v>6</v>
      </c>
      <c r="J54" s="25" t="s">
        <v>43</v>
      </c>
    </row>
    <row r="55" spans="2:63" ht="12" customHeight="1" thickBot="1" x14ac:dyDescent="0.25">
      <c r="B55" s="16">
        <v>4</v>
      </c>
      <c r="C55" s="391"/>
      <c r="D55" s="29"/>
      <c r="E55" s="30"/>
      <c r="I55" s="26" t="s">
        <v>7</v>
      </c>
      <c r="J55" s="25" t="s">
        <v>44</v>
      </c>
    </row>
    <row r="56" spans="2:63" ht="12" customHeight="1" x14ac:dyDescent="0.2">
      <c r="B56" s="15">
        <v>5</v>
      </c>
      <c r="C56" s="390" t="s">
        <v>36</v>
      </c>
      <c r="D56" s="27"/>
      <c r="E56" s="28"/>
      <c r="I56" s="316" t="s">
        <v>226</v>
      </c>
      <c r="J56" s="4" t="s">
        <v>241</v>
      </c>
      <c r="K56" s="25"/>
      <c r="L56" s="25"/>
      <c r="M56" s="25"/>
      <c r="N56" s="25"/>
      <c r="O56" s="25"/>
      <c r="P56" s="25"/>
      <c r="Q56" s="25"/>
    </row>
    <row r="57" spans="2:63" ht="12" customHeight="1" thickBot="1" x14ac:dyDescent="0.25">
      <c r="B57" s="16">
        <v>6</v>
      </c>
      <c r="C57" s="391"/>
      <c r="D57" s="29"/>
      <c r="E57" s="30"/>
      <c r="I57" s="316" t="s">
        <v>227</v>
      </c>
      <c r="J57" s="4" t="s">
        <v>242</v>
      </c>
      <c r="K57" s="25"/>
      <c r="L57" s="25"/>
      <c r="M57" s="25"/>
      <c r="N57" s="25"/>
      <c r="O57" s="25"/>
      <c r="P57" s="25"/>
      <c r="Q57" s="25"/>
    </row>
    <row r="58" spans="2:63" ht="12" customHeight="1" x14ac:dyDescent="0.2">
      <c r="B58" s="15">
        <v>7</v>
      </c>
      <c r="C58" s="390" t="s">
        <v>37</v>
      </c>
      <c r="D58" s="27"/>
      <c r="E58" s="141"/>
      <c r="I58" s="26" t="s">
        <v>12</v>
      </c>
      <c r="J58" s="25" t="s">
        <v>45</v>
      </c>
      <c r="K58" s="25"/>
      <c r="L58" s="25"/>
      <c r="M58" s="25"/>
      <c r="N58" s="25"/>
      <c r="O58" s="25"/>
      <c r="P58" s="25"/>
      <c r="Q58" s="25"/>
    </row>
    <row r="59" spans="2:63" ht="12" customHeight="1" thickBot="1" x14ac:dyDescent="0.25">
      <c r="B59" s="16">
        <v>8</v>
      </c>
      <c r="C59" s="391"/>
      <c r="D59" s="29"/>
      <c r="E59" s="142"/>
      <c r="I59" s="26" t="s">
        <v>13</v>
      </c>
      <c r="J59" s="25" t="s">
        <v>46</v>
      </c>
      <c r="K59" s="25"/>
      <c r="L59" s="25"/>
      <c r="M59" s="25"/>
      <c r="N59" s="25"/>
      <c r="O59" s="25"/>
      <c r="P59" s="25"/>
      <c r="Q59" s="25"/>
    </row>
    <row r="60" spans="2:63" ht="12" customHeight="1" x14ac:dyDescent="0.2">
      <c r="B60" s="15">
        <v>9</v>
      </c>
      <c r="C60" s="390" t="s">
        <v>38</v>
      </c>
      <c r="D60" s="27"/>
      <c r="E60" s="28"/>
      <c r="I60" s="26" t="s">
        <v>10</v>
      </c>
      <c r="J60" s="25" t="s">
        <v>47</v>
      </c>
      <c r="K60" s="25"/>
      <c r="L60" s="25"/>
      <c r="M60" s="25"/>
      <c r="N60" s="25"/>
      <c r="O60" s="25"/>
      <c r="P60" s="25"/>
      <c r="Q60" s="25"/>
    </row>
    <row r="61" spans="2:63" ht="12" customHeight="1" thickBot="1" x14ac:dyDescent="0.25">
      <c r="B61" s="16">
        <v>10</v>
      </c>
      <c r="C61" s="391"/>
      <c r="D61" s="29"/>
      <c r="E61" s="30"/>
      <c r="I61" s="26" t="s">
        <v>11</v>
      </c>
      <c r="J61" s="25" t="s">
        <v>48</v>
      </c>
      <c r="K61" s="25"/>
      <c r="L61" s="25"/>
      <c r="M61" s="25"/>
      <c r="N61" s="25"/>
      <c r="O61" s="25"/>
      <c r="P61" s="25"/>
      <c r="Q61" s="25"/>
    </row>
    <row r="62" spans="2:63" ht="12" customHeight="1" x14ac:dyDescent="0.2">
      <c r="B62" s="15">
        <v>11</v>
      </c>
      <c r="C62" s="390" t="s">
        <v>56</v>
      </c>
      <c r="D62" s="27"/>
      <c r="E62" s="28"/>
      <c r="I62" s="26" t="s">
        <v>14</v>
      </c>
      <c r="J62" s="25" t="s">
        <v>49</v>
      </c>
      <c r="K62" s="25"/>
      <c r="L62" s="25"/>
      <c r="M62" s="25"/>
      <c r="N62" s="25"/>
      <c r="O62" s="25"/>
      <c r="P62" s="25"/>
      <c r="Q62" s="25"/>
    </row>
    <row r="63" spans="2:63" ht="12" customHeight="1" thickBot="1" x14ac:dyDescent="0.25">
      <c r="B63" s="16">
        <v>12</v>
      </c>
      <c r="C63" s="391"/>
      <c r="D63" s="29"/>
      <c r="E63" s="30"/>
      <c r="I63" s="26" t="s">
        <v>31</v>
      </c>
      <c r="J63" s="25" t="s">
        <v>50</v>
      </c>
      <c r="K63" s="25"/>
      <c r="L63" s="25"/>
      <c r="M63" s="25"/>
      <c r="N63" s="25"/>
      <c r="O63" s="25"/>
      <c r="P63" s="25"/>
      <c r="Q63" s="25"/>
    </row>
    <row r="64" spans="2:63" ht="12" customHeight="1" x14ac:dyDescent="0.2">
      <c r="B64" s="15">
        <v>13</v>
      </c>
      <c r="C64" s="390" t="s">
        <v>57</v>
      </c>
      <c r="D64" s="27"/>
      <c r="E64" s="28"/>
      <c r="I64" s="26" t="s">
        <v>5</v>
      </c>
      <c r="J64" s="25" t="s">
        <v>51</v>
      </c>
      <c r="K64" s="25"/>
      <c r="L64" s="25"/>
      <c r="M64" s="25"/>
      <c r="N64" s="25"/>
      <c r="O64" s="25"/>
      <c r="P64" s="25"/>
      <c r="Q64" s="25"/>
    </row>
    <row r="65" spans="2:20" ht="12" customHeight="1" thickBot="1" x14ac:dyDescent="0.25">
      <c r="B65" s="16">
        <v>14</v>
      </c>
      <c r="C65" s="391"/>
      <c r="D65" s="29"/>
      <c r="E65" s="30"/>
      <c r="I65" s="26" t="s">
        <v>4</v>
      </c>
      <c r="J65" s="25" t="s">
        <v>52</v>
      </c>
      <c r="K65" s="25"/>
      <c r="L65" s="25"/>
      <c r="M65" s="25"/>
      <c r="N65" s="25"/>
      <c r="O65" s="25"/>
      <c r="P65" s="25"/>
      <c r="Q65" s="25"/>
    </row>
    <row r="66" spans="2:20" ht="12" customHeight="1" x14ac:dyDescent="0.2">
      <c r="B66" s="15">
        <v>15</v>
      </c>
      <c r="C66" s="390" t="s">
        <v>58</v>
      </c>
      <c r="D66" s="27"/>
      <c r="E66" s="28"/>
      <c r="I66" s="26" t="s">
        <v>24</v>
      </c>
      <c r="J66" s="25" t="s">
        <v>53</v>
      </c>
    </row>
    <row r="67" spans="2:20" ht="12" thickBot="1" x14ac:dyDescent="0.25">
      <c r="B67" s="16">
        <v>16</v>
      </c>
      <c r="C67" s="391"/>
      <c r="D67" s="29"/>
      <c r="E67" s="30"/>
      <c r="I67" s="26" t="s">
        <v>32</v>
      </c>
      <c r="J67" s="25" t="s">
        <v>54</v>
      </c>
    </row>
    <row r="68" spans="2:20" x14ac:dyDescent="0.2">
      <c r="B68" s="15">
        <v>13</v>
      </c>
      <c r="C68" s="390" t="s">
        <v>59</v>
      </c>
      <c r="D68" s="27"/>
      <c r="E68" s="28"/>
      <c r="I68" s="26" t="s">
        <v>26</v>
      </c>
      <c r="J68" s="25" t="s">
        <v>55</v>
      </c>
    </row>
    <row r="69" spans="2:20" ht="12" thickBot="1" x14ac:dyDescent="0.25">
      <c r="B69" s="16">
        <v>14</v>
      </c>
      <c r="C69" s="391"/>
      <c r="D69" s="29"/>
      <c r="E69" s="30"/>
    </row>
    <row r="71" spans="2:20" ht="12.75" x14ac:dyDescent="0.2">
      <c r="B71" s="214" t="str">
        <f>Pagina1!A49</f>
        <v>DECAN,</v>
      </c>
      <c r="E71" s="251">
        <f>Pagina1!F52</f>
        <v>0</v>
      </c>
      <c r="K71" s="329" t="str">
        <f>Pagina1!I49</f>
        <v>DIRECTOR DEPARTAMENT,</v>
      </c>
      <c r="L71" s="329"/>
      <c r="M71" s="329"/>
      <c r="N71" s="329"/>
      <c r="O71" s="329"/>
      <c r="P71" s="329"/>
      <c r="Q71" s="329"/>
      <c r="R71" s="329"/>
      <c r="S71" s="329"/>
      <c r="T71" s="329"/>
    </row>
    <row r="72" spans="2:20" ht="12.75" x14ac:dyDescent="0.2">
      <c r="B72" s="1"/>
      <c r="E72" s="234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2:20" ht="12.75" x14ac:dyDescent="0.2">
      <c r="B73" s="50">
        <f>Pagina1!A51</f>
        <v>0</v>
      </c>
      <c r="C73" s="50"/>
      <c r="D73" s="51"/>
      <c r="E73" s="251">
        <f>Pagina1!$D$54</f>
        <v>0</v>
      </c>
      <c r="F73" s="51"/>
      <c r="G73" s="51"/>
      <c r="H73" s="51"/>
      <c r="I73" s="51"/>
      <c r="J73" s="328">
        <f>Pagina1!G51</f>
        <v>0</v>
      </c>
      <c r="K73" s="328"/>
      <c r="L73" s="328"/>
      <c r="M73" s="328"/>
      <c r="N73" s="328"/>
      <c r="O73" s="328"/>
      <c r="P73" s="328"/>
      <c r="Q73" s="328"/>
      <c r="R73" s="328"/>
      <c r="S73" s="328"/>
      <c r="T73" s="328"/>
    </row>
    <row r="74" spans="2:20" ht="12.75" x14ac:dyDescent="0.2">
      <c r="C74" s="50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234" t="str">
        <f>Pagina1!I53</f>
        <v>.</v>
      </c>
    </row>
    <row r="75" spans="2:20" ht="12.75" x14ac:dyDescent="0.2">
      <c r="C75" s="50"/>
      <c r="D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</row>
    <row r="76" spans="2:20" x14ac:dyDescent="0.2"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</row>
    <row r="77" spans="2:20" x14ac:dyDescent="0.2"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</row>
    <row r="78" spans="2:20" x14ac:dyDescent="0.2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</row>
    <row r="79" spans="2:20" x14ac:dyDescent="0.2"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</row>
    <row r="80" spans="2:20" x14ac:dyDescent="0.2"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</row>
    <row r="81" spans="2:20" x14ac:dyDescent="0.2"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</row>
    <row r="82" spans="2:20" x14ac:dyDescent="0.2"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</row>
    <row r="83" spans="2:20" x14ac:dyDescent="0.2"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</row>
    <row r="84" spans="2:20" x14ac:dyDescent="0.2"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</row>
    <row r="85" spans="2:20" x14ac:dyDescent="0.2"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</row>
    <row r="86" spans="2:20" x14ac:dyDescent="0.2"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</row>
    <row r="87" spans="2:20" x14ac:dyDescent="0.2"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</row>
    <row r="88" spans="2:20" x14ac:dyDescent="0.2"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</row>
    <row r="89" spans="2:20" x14ac:dyDescent="0.2"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</row>
    <row r="90" spans="2:20" x14ac:dyDescent="0.2"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</row>
    <row r="91" spans="2:20" x14ac:dyDescent="0.2"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</row>
    <row r="92" spans="2:20" x14ac:dyDescent="0.2"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</row>
    <row r="93" spans="2:20" x14ac:dyDescent="0.2"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</row>
    <row r="94" spans="2:20" x14ac:dyDescent="0.2"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</row>
    <row r="95" spans="2:20" x14ac:dyDescent="0.2"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</row>
    <row r="96" spans="2:20" x14ac:dyDescent="0.2"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</row>
    <row r="97" spans="2:20" x14ac:dyDescent="0.2"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</row>
    <row r="98" spans="2:20" x14ac:dyDescent="0.2"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</row>
    <row r="99" spans="2:20" x14ac:dyDescent="0.2"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</row>
    <row r="100" spans="2:20" x14ac:dyDescent="0.2"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</row>
    <row r="101" spans="2:20" x14ac:dyDescent="0.2"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</row>
    <row r="102" spans="2:20" x14ac:dyDescent="0.2"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</row>
    <row r="103" spans="2:20" x14ac:dyDescent="0.2"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</row>
    <row r="104" spans="2:20" x14ac:dyDescent="0.2"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</row>
    <row r="105" spans="2:20" x14ac:dyDescent="0.2"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</row>
    <row r="106" spans="2:20" x14ac:dyDescent="0.2"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</row>
    <row r="107" spans="2:20" x14ac:dyDescent="0.2"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</row>
    <row r="108" spans="2:20" x14ac:dyDescent="0.2"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</row>
    <row r="109" spans="2:20" x14ac:dyDescent="0.2"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</row>
    <row r="110" spans="2:20" x14ac:dyDescent="0.2"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</row>
    <row r="111" spans="2:20" x14ac:dyDescent="0.2"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</row>
    <row r="112" spans="2:20" x14ac:dyDescent="0.2"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</row>
    <row r="113" spans="2:20" x14ac:dyDescent="0.2"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</row>
    <row r="114" spans="2:20" x14ac:dyDescent="0.2"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</row>
    <row r="115" spans="2:20" x14ac:dyDescent="0.2"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</row>
    <row r="116" spans="2:20" x14ac:dyDescent="0.2"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</row>
    <row r="117" spans="2:20" x14ac:dyDescent="0.2"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</row>
    <row r="118" spans="2:20" x14ac:dyDescent="0.2"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</row>
    <row r="119" spans="2:20" x14ac:dyDescent="0.2"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</row>
    <row r="120" spans="2:20" x14ac:dyDescent="0.2"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</row>
    <row r="121" spans="2:20" x14ac:dyDescent="0.2"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</row>
    <row r="122" spans="2:20" x14ac:dyDescent="0.2"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</row>
    <row r="123" spans="2:20" x14ac:dyDescent="0.2"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</row>
    <row r="124" spans="2:20" x14ac:dyDescent="0.2"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</row>
    <row r="125" spans="2:20" x14ac:dyDescent="0.2"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</row>
    <row r="126" spans="2:20" x14ac:dyDescent="0.2"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</row>
    <row r="127" spans="2:20" x14ac:dyDescent="0.2"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</row>
    <row r="128" spans="2:20" x14ac:dyDescent="0.2"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</row>
    <row r="129" spans="2:20" x14ac:dyDescent="0.2"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</row>
    <row r="130" spans="2:20" x14ac:dyDescent="0.2"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</row>
    <row r="131" spans="2:20" x14ac:dyDescent="0.2"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</row>
    <row r="132" spans="2:20" x14ac:dyDescent="0.2"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</row>
    <row r="133" spans="2:20" x14ac:dyDescent="0.2"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</row>
    <row r="134" spans="2:20" x14ac:dyDescent="0.2"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</row>
    <row r="135" spans="2:20" x14ac:dyDescent="0.2"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</row>
    <row r="136" spans="2:20" x14ac:dyDescent="0.2"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</row>
    <row r="137" spans="2:20" x14ac:dyDescent="0.2"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</row>
    <row r="138" spans="2:20" x14ac:dyDescent="0.2"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</row>
    <row r="139" spans="2:20" x14ac:dyDescent="0.2"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</row>
    <row r="140" spans="2:20" x14ac:dyDescent="0.2"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</row>
    <row r="141" spans="2:20" x14ac:dyDescent="0.2"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</row>
    <row r="142" spans="2:20" x14ac:dyDescent="0.2"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</row>
    <row r="143" spans="2:20" x14ac:dyDescent="0.2"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</row>
    <row r="144" spans="2:20" x14ac:dyDescent="0.2"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</row>
    <row r="145" spans="2:20" x14ac:dyDescent="0.2"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</row>
    <row r="146" spans="2:20" x14ac:dyDescent="0.2"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</row>
    <row r="147" spans="2:20" x14ac:dyDescent="0.2"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</row>
    <row r="148" spans="2:20" x14ac:dyDescent="0.2"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</row>
    <row r="149" spans="2:20" x14ac:dyDescent="0.2"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</row>
    <row r="150" spans="2:20" x14ac:dyDescent="0.2"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</row>
    <row r="151" spans="2:20" x14ac:dyDescent="0.2"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</row>
    <row r="152" spans="2:20" x14ac:dyDescent="0.2"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</row>
    <row r="153" spans="2:20" x14ac:dyDescent="0.2"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</row>
    <row r="154" spans="2:20" x14ac:dyDescent="0.2"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</row>
    <row r="155" spans="2:20" x14ac:dyDescent="0.2"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</row>
    <row r="156" spans="2:20" x14ac:dyDescent="0.2"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</row>
    <row r="157" spans="2:20" x14ac:dyDescent="0.2"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</row>
    <row r="158" spans="2:20" x14ac:dyDescent="0.2"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</row>
    <row r="159" spans="2:20" x14ac:dyDescent="0.2"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</row>
    <row r="160" spans="2:20" x14ac:dyDescent="0.2"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</row>
    <row r="161" spans="2:20" x14ac:dyDescent="0.2"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</row>
    <row r="162" spans="2:20" x14ac:dyDescent="0.2"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</row>
    <row r="163" spans="2:20" x14ac:dyDescent="0.2"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</row>
    <row r="164" spans="2:20" x14ac:dyDescent="0.2"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</row>
    <row r="165" spans="2:20" x14ac:dyDescent="0.2"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</row>
    <row r="166" spans="2:20" x14ac:dyDescent="0.2"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</row>
    <row r="167" spans="2:20" x14ac:dyDescent="0.2"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</row>
    <row r="168" spans="2:20" x14ac:dyDescent="0.2"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</row>
    <row r="169" spans="2:20" x14ac:dyDescent="0.2"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</row>
    <row r="170" spans="2:20" x14ac:dyDescent="0.2"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</row>
    <row r="171" spans="2:20" x14ac:dyDescent="0.2"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</row>
    <row r="172" spans="2:20" x14ac:dyDescent="0.2"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</row>
    <row r="173" spans="2:20" x14ac:dyDescent="0.2"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</row>
    <row r="174" spans="2:20" x14ac:dyDescent="0.2"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</row>
    <row r="175" spans="2:20" x14ac:dyDescent="0.2"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</row>
    <row r="176" spans="2:20" x14ac:dyDescent="0.2"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</row>
    <row r="177" spans="2:20" x14ac:dyDescent="0.2"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</row>
    <row r="178" spans="2:20" x14ac:dyDescent="0.2"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</row>
    <row r="179" spans="2:20" x14ac:dyDescent="0.2"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</row>
    <row r="180" spans="2:20" x14ac:dyDescent="0.2"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</row>
    <row r="181" spans="2:20" x14ac:dyDescent="0.2"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</row>
    <row r="182" spans="2:20" x14ac:dyDescent="0.2"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</row>
    <row r="183" spans="2:20" x14ac:dyDescent="0.2"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</row>
    <row r="184" spans="2:20" x14ac:dyDescent="0.2"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</row>
    <row r="185" spans="2:20" x14ac:dyDescent="0.2"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</row>
    <row r="186" spans="2:20" x14ac:dyDescent="0.2"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</row>
    <row r="187" spans="2:20" x14ac:dyDescent="0.2"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</row>
    <row r="188" spans="2:20" x14ac:dyDescent="0.2"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</row>
    <row r="189" spans="2:20" x14ac:dyDescent="0.2"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</row>
    <row r="190" spans="2:20" x14ac:dyDescent="0.2"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</row>
    <row r="191" spans="2:20" x14ac:dyDescent="0.2"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</row>
    <row r="192" spans="2:20" x14ac:dyDescent="0.2"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</row>
    <row r="193" spans="2:20" x14ac:dyDescent="0.2"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</row>
    <row r="194" spans="2:20" x14ac:dyDescent="0.2"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</row>
    <row r="195" spans="2:20" x14ac:dyDescent="0.2"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</row>
    <row r="196" spans="2:20" x14ac:dyDescent="0.2"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</row>
    <row r="197" spans="2:20" x14ac:dyDescent="0.2"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</row>
    <row r="198" spans="2:20" x14ac:dyDescent="0.2"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</row>
    <row r="199" spans="2:20" x14ac:dyDescent="0.2"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</row>
    <row r="200" spans="2:20" x14ac:dyDescent="0.2"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</row>
    <row r="201" spans="2:20" x14ac:dyDescent="0.2"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</row>
    <row r="202" spans="2:20" x14ac:dyDescent="0.2"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</row>
    <row r="203" spans="2:20" x14ac:dyDescent="0.2"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</row>
    <row r="204" spans="2:20" x14ac:dyDescent="0.2"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</row>
    <row r="205" spans="2:20" x14ac:dyDescent="0.2"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</row>
    <row r="206" spans="2:20" x14ac:dyDescent="0.2"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</row>
    <row r="207" spans="2:20" x14ac:dyDescent="0.2"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</row>
    <row r="208" spans="2:20" x14ac:dyDescent="0.2"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</row>
    <row r="209" spans="2:20" x14ac:dyDescent="0.2"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</row>
    <row r="210" spans="2:20" x14ac:dyDescent="0.2"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</row>
    <row r="211" spans="2:20" x14ac:dyDescent="0.2"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</row>
    <row r="212" spans="2:20" x14ac:dyDescent="0.2"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</row>
    <row r="213" spans="2:20" x14ac:dyDescent="0.2"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</row>
    <row r="214" spans="2:20" x14ac:dyDescent="0.2"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</row>
    <row r="215" spans="2:20" x14ac:dyDescent="0.2"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</row>
    <row r="216" spans="2:20" x14ac:dyDescent="0.2"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</row>
    <row r="217" spans="2:20" x14ac:dyDescent="0.2"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</row>
    <row r="218" spans="2:20" x14ac:dyDescent="0.2"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</row>
    <row r="219" spans="2:20" x14ac:dyDescent="0.2"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</row>
    <row r="220" spans="2:20" x14ac:dyDescent="0.2"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</row>
    <row r="221" spans="2:20" x14ac:dyDescent="0.2"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</row>
    <row r="222" spans="2:20" x14ac:dyDescent="0.2"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</row>
    <row r="223" spans="2:20" x14ac:dyDescent="0.2"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</row>
    <row r="224" spans="2:20" x14ac:dyDescent="0.2"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</row>
    <row r="225" spans="2:20" x14ac:dyDescent="0.2"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</row>
    <row r="226" spans="2:20" x14ac:dyDescent="0.2"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</row>
    <row r="227" spans="2:20" x14ac:dyDescent="0.2"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</row>
    <row r="228" spans="2:20" x14ac:dyDescent="0.2"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</row>
    <row r="229" spans="2:20" x14ac:dyDescent="0.2"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</row>
    <row r="230" spans="2:20" x14ac:dyDescent="0.2"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</row>
    <row r="231" spans="2:20" x14ac:dyDescent="0.2"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</row>
    <row r="232" spans="2:20" x14ac:dyDescent="0.2"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</row>
    <row r="233" spans="2:20" x14ac:dyDescent="0.2"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</row>
    <row r="234" spans="2:20" x14ac:dyDescent="0.2"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</row>
    <row r="235" spans="2:20" x14ac:dyDescent="0.2"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</row>
    <row r="236" spans="2:20" x14ac:dyDescent="0.2"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</row>
    <row r="237" spans="2:20" x14ac:dyDescent="0.2"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</row>
    <row r="238" spans="2:20" x14ac:dyDescent="0.2"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</row>
    <row r="239" spans="2:20" x14ac:dyDescent="0.2"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</row>
    <row r="240" spans="2:20" x14ac:dyDescent="0.2"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</row>
    <row r="241" spans="2:20" x14ac:dyDescent="0.2"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</row>
    <row r="242" spans="2:20" x14ac:dyDescent="0.2"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</row>
    <row r="243" spans="2:20" x14ac:dyDescent="0.2"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</row>
    <row r="244" spans="2:20" x14ac:dyDescent="0.2"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</row>
    <row r="245" spans="2:20" x14ac:dyDescent="0.2"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</row>
    <row r="246" spans="2:20" x14ac:dyDescent="0.2"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</row>
    <row r="247" spans="2:20" x14ac:dyDescent="0.2"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</row>
    <row r="248" spans="2:20" x14ac:dyDescent="0.2"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</row>
    <row r="249" spans="2:20" x14ac:dyDescent="0.2"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</row>
    <row r="250" spans="2:20" x14ac:dyDescent="0.2"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</row>
    <row r="251" spans="2:20" x14ac:dyDescent="0.2"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</row>
    <row r="252" spans="2:20" x14ac:dyDescent="0.2"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</row>
    <row r="253" spans="2:20" x14ac:dyDescent="0.2"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</row>
    <row r="254" spans="2:20" x14ac:dyDescent="0.2"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</row>
    <row r="255" spans="2:20" x14ac:dyDescent="0.2"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</row>
    <row r="256" spans="2:20" x14ac:dyDescent="0.2"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</row>
    <row r="257" spans="2:20" x14ac:dyDescent="0.2"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</row>
    <row r="258" spans="2:20" x14ac:dyDescent="0.2"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</row>
    <row r="259" spans="2:20" x14ac:dyDescent="0.2"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</row>
    <row r="260" spans="2:20" x14ac:dyDescent="0.2"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</row>
    <row r="261" spans="2:20" x14ac:dyDescent="0.2"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</row>
    <row r="262" spans="2:20" x14ac:dyDescent="0.2"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</row>
    <row r="263" spans="2:20" x14ac:dyDescent="0.2"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</row>
    <row r="264" spans="2:20" x14ac:dyDescent="0.2"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</row>
    <row r="265" spans="2:20" x14ac:dyDescent="0.2"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</row>
    <row r="266" spans="2:20" x14ac:dyDescent="0.2"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</row>
    <row r="267" spans="2:20" x14ac:dyDescent="0.2"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</row>
    <row r="268" spans="2:20" x14ac:dyDescent="0.2"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</row>
    <row r="269" spans="2:20" x14ac:dyDescent="0.2"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</row>
    <row r="270" spans="2:20" x14ac:dyDescent="0.2"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</row>
    <row r="271" spans="2:20" x14ac:dyDescent="0.2"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</row>
    <row r="272" spans="2:20" x14ac:dyDescent="0.2"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</row>
    <row r="273" spans="2:20" x14ac:dyDescent="0.2"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</row>
    <row r="274" spans="2:20" x14ac:dyDescent="0.2"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</row>
    <row r="275" spans="2:20" x14ac:dyDescent="0.2"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</row>
    <row r="276" spans="2:20" x14ac:dyDescent="0.2"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</row>
    <row r="277" spans="2:20" x14ac:dyDescent="0.2"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</row>
    <row r="278" spans="2:20" x14ac:dyDescent="0.2"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</row>
    <row r="279" spans="2:20" x14ac:dyDescent="0.2"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</row>
    <row r="280" spans="2:20" x14ac:dyDescent="0.2"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</row>
    <row r="281" spans="2:20" x14ac:dyDescent="0.2"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</row>
    <row r="282" spans="2:20" x14ac:dyDescent="0.2"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</row>
    <row r="283" spans="2:20" x14ac:dyDescent="0.2"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</row>
    <row r="284" spans="2:20" x14ac:dyDescent="0.2"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</row>
    <row r="285" spans="2:20" x14ac:dyDescent="0.2"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</row>
    <row r="286" spans="2:20" x14ac:dyDescent="0.2"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</row>
    <row r="287" spans="2:20" x14ac:dyDescent="0.2"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</row>
    <row r="288" spans="2:20" x14ac:dyDescent="0.2"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</row>
    <row r="289" spans="2:20" x14ac:dyDescent="0.2"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</row>
    <row r="290" spans="2:20" x14ac:dyDescent="0.2"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</row>
    <row r="291" spans="2:20" x14ac:dyDescent="0.2"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</row>
    <row r="292" spans="2:20" x14ac:dyDescent="0.2"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</row>
    <row r="293" spans="2:20" x14ac:dyDescent="0.2"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</row>
    <row r="294" spans="2:20" x14ac:dyDescent="0.2"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</row>
    <row r="295" spans="2:20" x14ac:dyDescent="0.2"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</row>
    <row r="296" spans="2:20" x14ac:dyDescent="0.2"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</row>
    <row r="297" spans="2:20" x14ac:dyDescent="0.2"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</row>
    <row r="298" spans="2:20" x14ac:dyDescent="0.2"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</row>
    <row r="299" spans="2:20" x14ac:dyDescent="0.2"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</row>
    <row r="300" spans="2:20" x14ac:dyDescent="0.2"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</row>
    <row r="301" spans="2:20" x14ac:dyDescent="0.2"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</row>
    <row r="302" spans="2:20" x14ac:dyDescent="0.2"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</row>
    <row r="303" spans="2:20" x14ac:dyDescent="0.2"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</row>
    <row r="304" spans="2:20" x14ac:dyDescent="0.2"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</row>
    <row r="305" spans="2:20" x14ac:dyDescent="0.2"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</row>
  </sheetData>
  <sheetProtection selectLockedCells="1"/>
  <mergeCells count="43">
    <mergeCell ref="B5:S5"/>
    <mergeCell ref="J45:O45"/>
    <mergeCell ref="R45:S45"/>
    <mergeCell ref="J47:O47"/>
    <mergeCell ref="R47:S47"/>
    <mergeCell ref="B28:F29"/>
    <mergeCell ref="H28:H29"/>
    <mergeCell ref="H44:H45"/>
    <mergeCell ref="J29:O29"/>
    <mergeCell ref="R29:S29"/>
    <mergeCell ref="B9:S9"/>
    <mergeCell ref="F12:F13"/>
    <mergeCell ref="B11:S11"/>
    <mergeCell ref="G12:H12"/>
    <mergeCell ref="C68:C69"/>
    <mergeCell ref="C52:C53"/>
    <mergeCell ref="D50:D51"/>
    <mergeCell ref="E50:E51"/>
    <mergeCell ref="H46:H47"/>
    <mergeCell ref="C66:C67"/>
    <mergeCell ref="C50:C51"/>
    <mergeCell ref="C62:C63"/>
    <mergeCell ref="C64:C65"/>
    <mergeCell ref="C60:C61"/>
    <mergeCell ref="C54:C55"/>
    <mergeCell ref="C56:C57"/>
    <mergeCell ref="C58:C59"/>
    <mergeCell ref="J73:T73"/>
    <mergeCell ref="K71:T71"/>
    <mergeCell ref="T12:T13"/>
    <mergeCell ref="T28:T30"/>
    <mergeCell ref="T44:T47"/>
    <mergeCell ref="P12:S12"/>
    <mergeCell ref="B30:S30"/>
    <mergeCell ref="B44:F45"/>
    <mergeCell ref="C12:C13"/>
    <mergeCell ref="D12:D13"/>
    <mergeCell ref="E12:E13"/>
    <mergeCell ref="B46:F47"/>
    <mergeCell ref="I12:I13"/>
    <mergeCell ref="J12:O12"/>
    <mergeCell ref="B12:B13"/>
    <mergeCell ref="B50:B51"/>
  </mergeCells>
  <phoneticPr fontId="3" type="noConversion"/>
  <conditionalFormatting sqref="Q15:Q27">
    <cfRule type="cellIs" dxfId="7" priority="3" operator="equal">
      <formula>0</formula>
    </cfRule>
  </conditionalFormatting>
  <conditionalFormatting sqref="Q32:Q43">
    <cfRule type="cellIs" dxfId="6" priority="1" operator="equal">
      <formula>0</formula>
    </cfRule>
  </conditionalFormatting>
  <pageMargins left="0.70866141732283472" right="0.47244094488188981" top="0.39370078740157483" bottom="0.39370078740157483" header="0.15748031496062992" footer="0.19685039370078741"/>
  <pageSetup paperSize="9" scale="79" orientation="portrait" r:id="rId1"/>
  <headerFooter alignWithMargins="0">
    <oddFooter>&amp;LF 794.24/Ed.01_F01</oddFooter>
  </headerFooter>
  <ignoredErrors>
    <ignoredError sqref="Q14:Q15 Q3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05"/>
  <sheetViews>
    <sheetView showGridLines="0" topLeftCell="A19" zoomScale="115" zoomScaleNormal="115" workbookViewId="0">
      <selection activeCell="L31" sqref="L31"/>
    </sheetView>
  </sheetViews>
  <sheetFormatPr defaultColWidth="9.140625" defaultRowHeight="11.25" x14ac:dyDescent="0.2"/>
  <cols>
    <col min="1" max="1" width="9.140625" style="32"/>
    <col min="2" max="2" width="3.140625" style="2" customWidth="1"/>
    <col min="3" max="3" width="3.85546875" style="2" customWidth="1"/>
    <col min="4" max="4" width="45.85546875" style="2" customWidth="1"/>
    <col min="5" max="5" width="11.7109375" style="2" customWidth="1"/>
    <col min="6" max="6" width="4.140625" style="2" customWidth="1"/>
    <col min="7" max="7" width="3.28515625" style="2" customWidth="1"/>
    <col min="8" max="8" width="3.140625" style="2" customWidth="1"/>
    <col min="9" max="9" width="3.7109375" style="2" customWidth="1"/>
    <col min="10" max="10" width="3" style="2" customWidth="1"/>
    <col min="11" max="11" width="2.85546875" style="2" customWidth="1"/>
    <col min="12" max="13" width="3.140625" style="2" customWidth="1"/>
    <col min="14" max="14" width="2.7109375" style="2" customWidth="1"/>
    <col min="15" max="15" width="2.85546875" style="2" customWidth="1"/>
    <col min="16" max="17" width="4.28515625" style="2" customWidth="1"/>
    <col min="18" max="18" width="4.7109375" style="2" customWidth="1"/>
    <col min="19" max="20" width="4.5703125" style="2" customWidth="1"/>
    <col min="21" max="21" width="6.140625" style="132" customWidth="1"/>
    <col min="22" max="22" width="3.7109375" style="132" customWidth="1"/>
    <col min="23" max="23" width="2.7109375" style="132" customWidth="1"/>
    <col min="24" max="24" width="4.42578125" style="132" customWidth="1"/>
    <col min="25" max="36" width="4.140625" style="132" customWidth="1"/>
    <col min="37" max="37" width="4.5703125" style="132" customWidth="1"/>
    <col min="38" max="51" width="3.85546875" style="132" customWidth="1"/>
    <col min="52" max="52" width="9.140625" style="132"/>
    <col min="53" max="63" width="9.140625" style="36"/>
    <col min="64" max="16384" width="9.140625" style="2"/>
  </cols>
  <sheetData>
    <row r="1" spans="1:63" s="31" customFormat="1" x14ac:dyDescent="0.2">
      <c r="A1" s="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</row>
    <row r="2" spans="1:63" s="1" customFormat="1" ht="15" x14ac:dyDescent="0.2">
      <c r="A2" s="33"/>
      <c r="B2" s="24" t="s">
        <v>97</v>
      </c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</row>
    <row r="3" spans="1:63" s="1" customFormat="1" ht="15" x14ac:dyDescent="0.2">
      <c r="A3" s="33"/>
      <c r="B3" s="24" t="s">
        <v>17</v>
      </c>
      <c r="J3"/>
      <c r="K3" s="284" t="s">
        <v>225</v>
      </c>
      <c r="L3"/>
      <c r="M3"/>
      <c r="N3"/>
      <c r="R3" s="1" t="s">
        <v>60</v>
      </c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</row>
    <row r="4" spans="1:63" s="1" customFormat="1" ht="15" x14ac:dyDescent="0.2">
      <c r="A4" s="33"/>
      <c r="B4" s="87" t="s">
        <v>216</v>
      </c>
      <c r="P4" s="51">
        <f>Pagina1!$G$7</f>
        <v>0</v>
      </c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</row>
    <row r="5" spans="1:63" ht="15.75" x14ac:dyDescent="0.2">
      <c r="B5" s="394" t="s">
        <v>19</v>
      </c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"/>
    </row>
    <row r="6" spans="1:63" ht="12.75" x14ac:dyDescent="0.2">
      <c r="B6" s="131" t="str">
        <f>CONCATENATE(Pagina1!B9,"  ",Pagina1!D9)</f>
        <v>Domeniul:  ……………………..</v>
      </c>
      <c r="C6" s="1"/>
      <c r="D6" s="1"/>
    </row>
    <row r="7" spans="1:63" ht="12.75" x14ac:dyDescent="0.2">
      <c r="B7" s="212" t="str">
        <f>CONCATENATE(Pagina1!B10,"  ",Pagina1!D10)</f>
        <v>Programul de studii:  ……………………..</v>
      </c>
    </row>
    <row r="8" spans="1:63" x14ac:dyDescent="0.2">
      <c r="B8" s="4"/>
    </row>
    <row r="9" spans="1:63" s="5" customFormat="1" ht="15.75" x14ac:dyDescent="0.2">
      <c r="A9" s="34"/>
      <c r="B9" s="394" t="s">
        <v>89</v>
      </c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</row>
    <row r="10" spans="1:63" ht="13.5" thickBot="1" x14ac:dyDescent="0.25">
      <c r="C10" s="6"/>
      <c r="E10" s="7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63" ht="13.5" customHeight="1" thickBot="1" x14ac:dyDescent="0.25">
      <c r="B11" s="378" t="s">
        <v>20</v>
      </c>
      <c r="C11" s="379"/>
      <c r="D11" s="379"/>
      <c r="E11" s="379"/>
      <c r="F11" s="379"/>
      <c r="G11" s="379"/>
      <c r="H11" s="379"/>
      <c r="I11" s="379"/>
      <c r="J11" s="379"/>
      <c r="K11" s="379"/>
      <c r="L11" s="379"/>
      <c r="M11" s="379"/>
      <c r="N11" s="379"/>
      <c r="O11" s="379"/>
      <c r="P11" s="379"/>
      <c r="Q11" s="379"/>
      <c r="R11" s="379"/>
      <c r="S11" s="380"/>
      <c r="T11" s="7"/>
    </row>
    <row r="12" spans="1:63" s="8" customFormat="1" ht="15" customHeight="1" x14ac:dyDescent="0.2">
      <c r="A12" s="35"/>
      <c r="B12" s="388" t="s">
        <v>0</v>
      </c>
      <c r="C12" s="376" t="s">
        <v>29</v>
      </c>
      <c r="D12" s="376" t="s">
        <v>1</v>
      </c>
      <c r="E12" s="376" t="s">
        <v>3</v>
      </c>
      <c r="F12" s="376" t="s">
        <v>2</v>
      </c>
      <c r="G12" s="386" t="s">
        <v>8</v>
      </c>
      <c r="H12" s="375"/>
      <c r="I12" s="386" t="s">
        <v>9</v>
      </c>
      <c r="J12" s="388" t="s">
        <v>15</v>
      </c>
      <c r="K12" s="376"/>
      <c r="L12" s="376"/>
      <c r="M12" s="386"/>
      <c r="N12" s="386"/>
      <c r="O12" s="377"/>
      <c r="P12" s="375" t="s">
        <v>16</v>
      </c>
      <c r="Q12" s="376"/>
      <c r="R12" s="376"/>
      <c r="S12" s="377"/>
      <c r="T12" s="372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39"/>
      <c r="BB12" s="222" t="s">
        <v>8</v>
      </c>
      <c r="BC12" s="39"/>
      <c r="BD12" s="39"/>
      <c r="BE12" s="227"/>
      <c r="BF12" s="227"/>
      <c r="BG12" s="227"/>
      <c r="BH12" s="227"/>
      <c r="BI12" s="227"/>
      <c r="BJ12" s="227"/>
      <c r="BK12" s="227"/>
    </row>
    <row r="13" spans="1:63" s="8" customFormat="1" ht="24.75" customHeight="1" thickBot="1" x14ac:dyDescent="0.25">
      <c r="A13" s="35"/>
      <c r="B13" s="389"/>
      <c r="C13" s="385"/>
      <c r="D13" s="385"/>
      <c r="E13" s="385"/>
      <c r="F13" s="385"/>
      <c r="G13" s="293" t="s">
        <v>229</v>
      </c>
      <c r="H13" s="293" t="s">
        <v>228</v>
      </c>
      <c r="I13" s="387"/>
      <c r="J13" s="297" t="s">
        <v>4</v>
      </c>
      <c r="K13" s="293" t="s">
        <v>5</v>
      </c>
      <c r="L13" s="293" t="s">
        <v>6</v>
      </c>
      <c r="M13" s="296" t="s">
        <v>226</v>
      </c>
      <c r="N13" s="296" t="s">
        <v>7</v>
      </c>
      <c r="O13" s="45" t="s">
        <v>227</v>
      </c>
      <c r="P13" s="42" t="s">
        <v>12</v>
      </c>
      <c r="Q13" s="293" t="s">
        <v>13</v>
      </c>
      <c r="R13" s="293" t="s">
        <v>10</v>
      </c>
      <c r="S13" s="45" t="s">
        <v>11</v>
      </c>
      <c r="T13" s="372"/>
      <c r="U13" s="135"/>
      <c r="V13" s="135" t="s">
        <v>237</v>
      </c>
      <c r="W13" s="135" t="s">
        <v>238</v>
      </c>
      <c r="X13" s="135" t="s">
        <v>27</v>
      </c>
      <c r="Y13" s="136" t="s">
        <v>4</v>
      </c>
      <c r="Z13" s="136" t="s">
        <v>5</v>
      </c>
      <c r="AA13" s="136" t="s">
        <v>6</v>
      </c>
      <c r="AB13" s="136" t="s">
        <v>239</v>
      </c>
      <c r="AC13" s="136" t="s">
        <v>7</v>
      </c>
      <c r="AD13" s="135" t="s">
        <v>240</v>
      </c>
      <c r="AE13" s="137" t="s">
        <v>12</v>
      </c>
      <c r="AF13" s="137" t="s">
        <v>13</v>
      </c>
      <c r="AG13" s="137" t="s">
        <v>10</v>
      </c>
      <c r="AH13" s="138" t="s">
        <v>11</v>
      </c>
      <c r="AI13" s="135"/>
      <c r="AJ13" s="135"/>
      <c r="AK13" s="135" t="s">
        <v>13</v>
      </c>
      <c r="AL13" s="135" t="s">
        <v>22</v>
      </c>
      <c r="AM13" s="135" t="s">
        <v>23</v>
      </c>
      <c r="AN13" s="135" t="s">
        <v>30</v>
      </c>
      <c r="AO13" s="135" t="s">
        <v>25</v>
      </c>
      <c r="AP13" s="135"/>
      <c r="AQ13" s="135"/>
      <c r="AR13" s="135"/>
      <c r="AS13" s="135"/>
      <c r="AT13" s="135"/>
      <c r="AU13" s="135"/>
      <c r="AV13" s="135" t="s">
        <v>39</v>
      </c>
      <c r="AW13" s="135" t="s">
        <v>24</v>
      </c>
      <c r="AX13" s="135" t="s">
        <v>32</v>
      </c>
      <c r="AY13" s="135" t="s">
        <v>26</v>
      </c>
      <c r="AZ13" s="135"/>
      <c r="BA13" s="223" t="s">
        <v>39</v>
      </c>
      <c r="BB13" s="223" t="s">
        <v>24</v>
      </c>
      <c r="BC13" s="223" t="s">
        <v>32</v>
      </c>
      <c r="BD13" s="223" t="s">
        <v>26</v>
      </c>
      <c r="BE13" s="227"/>
      <c r="BF13" s="227"/>
      <c r="BG13" s="227"/>
      <c r="BH13" s="227"/>
      <c r="BI13" s="227"/>
      <c r="BJ13" s="227"/>
      <c r="BK13" s="227"/>
    </row>
    <row r="14" spans="1:63" ht="15" customHeight="1" x14ac:dyDescent="0.2">
      <c r="B14" s="235">
        <v>1</v>
      </c>
      <c r="C14" s="236"/>
      <c r="D14" s="237"/>
      <c r="E14" s="238"/>
      <c r="F14" s="236"/>
      <c r="G14" s="236"/>
      <c r="H14" s="236"/>
      <c r="I14" s="239"/>
      <c r="J14" s="235"/>
      <c r="K14" s="236"/>
      <c r="L14" s="236"/>
      <c r="M14" s="239"/>
      <c r="N14" s="239"/>
      <c r="O14" s="240"/>
      <c r="P14" s="310" t="str">
        <f>IF(J14&lt;&gt;"",J14*14,"")</f>
        <v/>
      </c>
      <c r="Q14" s="242">
        <f>SUM(K14:O14)*14</f>
        <v>0</v>
      </c>
      <c r="R14" s="238">
        <f>SUM(P14:Q14)</f>
        <v>0</v>
      </c>
      <c r="S14" s="312">
        <f>(G14+H14)*25-R14</f>
        <v>0</v>
      </c>
      <c r="T14" s="307"/>
      <c r="V14" s="132">
        <f>IF(F14="DL",0,G14)</f>
        <v>0</v>
      </c>
      <c r="W14" s="132">
        <f>IF(F14="DL",0,H14)</f>
        <v>0</v>
      </c>
      <c r="X14" s="132">
        <f>SUM(V14:W14)</f>
        <v>0</v>
      </c>
      <c r="Y14" s="132">
        <f t="shared" ref="Y14:Y27" si="0">IF(F14="DL",0,J14)</f>
        <v>0</v>
      </c>
      <c r="Z14" s="132">
        <f t="shared" ref="Z14:Z27" si="1">IF(F14="DL",0,K14)</f>
        <v>0</v>
      </c>
      <c r="AA14" s="132">
        <f t="shared" ref="AA14:AA27" si="2">IF(F14="DL",0,L14)</f>
        <v>0</v>
      </c>
      <c r="AB14" s="132">
        <f>IF($F$14="DL",0,M14)</f>
        <v>0</v>
      </c>
      <c r="AC14" s="132">
        <f>IF($F$14="DL",0,N14)</f>
        <v>0</v>
      </c>
      <c r="AD14" s="132">
        <f>IF($F$14="DL",0,O14)</f>
        <v>0</v>
      </c>
      <c r="AE14" s="132" t="str">
        <f>IF($F14="DL",0,P14)</f>
        <v/>
      </c>
      <c r="AF14" s="132">
        <f>IF($F14="DL",0,Q14)</f>
        <v>0</v>
      </c>
      <c r="AG14" s="132">
        <f>IF($F14="DL",0,R14)</f>
        <v>0</v>
      </c>
      <c r="AH14" s="132">
        <f>IF($F14="DL",0,S14)</f>
        <v>0</v>
      </c>
      <c r="AJ14" s="132">
        <f t="shared" ref="AJ14:AJ27" si="3">IF(F14="DL",0,1)</f>
        <v>1</v>
      </c>
      <c r="AK14" s="132">
        <f t="shared" ref="AK14:AK27" si="4">K14+L14+O14</f>
        <v>0</v>
      </c>
      <c r="AL14" s="132">
        <f t="shared" ref="AL14:AL27" si="5">$AJ14*IF($C14="F",$R14,0)</f>
        <v>0</v>
      </c>
      <c r="AM14" s="132">
        <f t="shared" ref="AM14:AM27" si="6">$AJ14*IF($C14="C",$R14,0)</f>
        <v>0</v>
      </c>
      <c r="AN14" s="132">
        <f t="shared" ref="AN14:AN27" si="7">$AJ14*IF($C14="D",$R14,0)</f>
        <v>0</v>
      </c>
      <c r="AO14" s="132">
        <f t="shared" ref="AO14:AO27" si="8">$AJ14*IF($C14="S",$R14,0)</f>
        <v>0</v>
      </c>
      <c r="AV14" s="132">
        <f t="shared" ref="AV14:AV27" si="9">AJ14*IF(T14&lt;&gt;"",R14,0)</f>
        <v>0</v>
      </c>
      <c r="AW14" s="132">
        <f t="shared" ref="AW14:AW27" si="10">IF(F14="DI",R14,0)</f>
        <v>0</v>
      </c>
      <c r="AX14" s="132">
        <f t="shared" ref="AX14:AX27" si="11">IF(F14="DO",R14,0)</f>
        <v>0</v>
      </c>
      <c r="AY14" s="132">
        <f t="shared" ref="AY14:AY27" si="12">IF(F14="DL",R14,0)</f>
        <v>0</v>
      </c>
      <c r="BA14" s="224"/>
      <c r="BB14" s="224">
        <f t="shared" ref="BB14:BB27" si="13">IF(F14="DI",H14,0)</f>
        <v>0</v>
      </c>
      <c r="BC14" s="224">
        <f t="shared" ref="BC14:BC27" si="14">IF(F14="DO",H14,0)</f>
        <v>0</v>
      </c>
      <c r="BD14" s="224">
        <f t="shared" ref="BD14:BD27" si="15">IF(F14="DL",H14,0)</f>
        <v>0</v>
      </c>
      <c r="BE14" s="228" t="s">
        <v>211</v>
      </c>
      <c r="BF14" s="228">
        <v>101</v>
      </c>
      <c r="BG14" s="228"/>
      <c r="BH14" s="228"/>
      <c r="BI14" s="228"/>
      <c r="BJ14" s="228"/>
      <c r="BK14" s="228"/>
    </row>
    <row r="15" spans="1:63" ht="15" customHeight="1" x14ac:dyDescent="0.2">
      <c r="B15" s="243">
        <v>2</v>
      </c>
      <c r="C15" s="244"/>
      <c r="D15" s="245"/>
      <c r="E15" s="238"/>
      <c r="F15" s="236"/>
      <c r="G15" s="236"/>
      <c r="H15" s="236"/>
      <c r="I15" s="246"/>
      <c r="J15" s="235"/>
      <c r="K15" s="236"/>
      <c r="L15" s="236"/>
      <c r="M15" s="239"/>
      <c r="N15" s="239"/>
      <c r="O15" s="240"/>
      <c r="P15" s="310" t="str">
        <f t="shared" ref="P15:P27" si="16">IF(J15&lt;&gt;"",J15*14,"")</f>
        <v/>
      </c>
      <c r="Q15" s="242">
        <f>SUM(K15:O15)*14</f>
        <v>0</v>
      </c>
      <c r="R15" s="238">
        <f t="shared" ref="R15:R27" si="17">SUM(P15:Q15)</f>
        <v>0</v>
      </c>
      <c r="S15" s="312">
        <f t="shared" ref="S15:S26" si="18">(G15+H15)*25-R15</f>
        <v>0</v>
      </c>
      <c r="T15" s="307"/>
      <c r="V15" s="132">
        <f t="shared" ref="V15:V27" si="19">IF(F15="DL",0,G15)</f>
        <v>0</v>
      </c>
      <c r="W15" s="132">
        <f t="shared" ref="W15:W27" si="20">IF(F15="DL",0,H15)</f>
        <v>0</v>
      </c>
      <c r="X15" s="132">
        <f t="shared" ref="X15:X27" si="21">IF(F15="DL",0,H15)</f>
        <v>0</v>
      </c>
      <c r="Y15" s="132">
        <f t="shared" si="0"/>
        <v>0</v>
      </c>
      <c r="Z15" s="132">
        <f t="shared" si="1"/>
        <v>0</v>
      </c>
      <c r="AA15" s="132">
        <f t="shared" si="2"/>
        <v>0</v>
      </c>
      <c r="AB15" s="132">
        <f t="shared" ref="AB15:AD27" si="22">IF($F$14="DL",0,M15)</f>
        <v>0</v>
      </c>
      <c r="AC15" s="132">
        <f t="shared" si="22"/>
        <v>0</v>
      </c>
      <c r="AD15" s="132">
        <f t="shared" si="22"/>
        <v>0</v>
      </c>
      <c r="AE15" s="226" t="str">
        <f t="shared" ref="AE15:AE27" si="23">IF($F15="DL",0,P15)</f>
        <v/>
      </c>
      <c r="AF15" s="132">
        <f t="shared" ref="AF15:AF27" si="24">IF($F15="DL",0,Q15)</f>
        <v>0</v>
      </c>
      <c r="AG15" s="132">
        <f t="shared" ref="AG15:AG27" si="25">IF($F15="DL",0,R15)</f>
        <v>0</v>
      </c>
      <c r="AH15" s="132">
        <f t="shared" ref="AH15:AH27" si="26">IF($F15="DL",0,S15)</f>
        <v>0</v>
      </c>
      <c r="AJ15" s="132">
        <f t="shared" si="3"/>
        <v>1</v>
      </c>
      <c r="AK15" s="132">
        <f t="shared" si="4"/>
        <v>0</v>
      </c>
      <c r="AL15" s="132">
        <f t="shared" si="5"/>
        <v>0</v>
      </c>
      <c r="AM15" s="132">
        <f t="shared" si="6"/>
        <v>0</v>
      </c>
      <c r="AN15" s="132">
        <f t="shared" si="7"/>
        <v>0</v>
      </c>
      <c r="AO15" s="132">
        <f t="shared" si="8"/>
        <v>0</v>
      </c>
      <c r="AV15" s="132">
        <f t="shared" si="9"/>
        <v>0</v>
      </c>
      <c r="AW15" s="132">
        <f t="shared" si="10"/>
        <v>0</v>
      </c>
      <c r="AX15" s="132">
        <f t="shared" si="11"/>
        <v>0</v>
      </c>
      <c r="AY15" s="132">
        <f t="shared" si="12"/>
        <v>0</v>
      </c>
      <c r="BA15" s="224"/>
      <c r="BB15" s="224">
        <f t="shared" si="13"/>
        <v>0</v>
      </c>
      <c r="BC15" s="224">
        <f t="shared" si="14"/>
        <v>0</v>
      </c>
      <c r="BD15" s="224">
        <f t="shared" si="15"/>
        <v>0</v>
      </c>
      <c r="BE15" s="228" t="s">
        <v>211</v>
      </c>
      <c r="BF15" s="228">
        <v>102</v>
      </c>
      <c r="BG15" s="228"/>
      <c r="BH15" s="228"/>
      <c r="BI15" s="228"/>
      <c r="BJ15" s="228"/>
      <c r="BK15" s="228"/>
    </row>
    <row r="16" spans="1:63" ht="15" customHeight="1" x14ac:dyDescent="0.2">
      <c r="A16" s="36"/>
      <c r="B16" s="243">
        <v>3</v>
      </c>
      <c r="C16" s="244"/>
      <c r="D16" s="245"/>
      <c r="E16" s="238"/>
      <c r="F16" s="236"/>
      <c r="G16" s="236"/>
      <c r="H16" s="244"/>
      <c r="I16" s="246"/>
      <c r="J16" s="235"/>
      <c r="K16" s="236"/>
      <c r="L16" s="236"/>
      <c r="M16" s="239"/>
      <c r="N16" s="239"/>
      <c r="O16" s="240"/>
      <c r="P16" s="310" t="str">
        <f t="shared" si="16"/>
        <v/>
      </c>
      <c r="Q16" s="242">
        <f t="shared" ref="Q16:Q27" si="27">SUM(K16:O16)*14</f>
        <v>0</v>
      </c>
      <c r="R16" s="238">
        <f t="shared" si="17"/>
        <v>0</v>
      </c>
      <c r="S16" s="312">
        <f t="shared" si="18"/>
        <v>0</v>
      </c>
      <c r="T16" s="307"/>
      <c r="U16" s="36"/>
      <c r="V16" s="132">
        <f t="shared" si="19"/>
        <v>0</v>
      </c>
      <c r="W16" s="132">
        <f t="shared" si="20"/>
        <v>0</v>
      </c>
      <c r="X16" s="226">
        <f t="shared" si="21"/>
        <v>0</v>
      </c>
      <c r="Y16" s="226">
        <f t="shared" si="0"/>
        <v>0</v>
      </c>
      <c r="Z16" s="226">
        <f t="shared" si="1"/>
        <v>0</v>
      </c>
      <c r="AA16" s="226">
        <f t="shared" si="2"/>
        <v>0</v>
      </c>
      <c r="AB16" s="132">
        <f t="shared" si="22"/>
        <v>0</v>
      </c>
      <c r="AC16" s="132">
        <f t="shared" si="22"/>
        <v>0</v>
      </c>
      <c r="AD16" s="132">
        <f t="shared" si="22"/>
        <v>0</v>
      </c>
      <c r="AE16" s="226" t="str">
        <f t="shared" si="23"/>
        <v/>
      </c>
      <c r="AF16" s="226">
        <f t="shared" si="24"/>
        <v>0</v>
      </c>
      <c r="AG16" s="226">
        <f t="shared" si="25"/>
        <v>0</v>
      </c>
      <c r="AH16" s="226">
        <f t="shared" si="26"/>
        <v>0</v>
      </c>
      <c r="AI16" s="226"/>
      <c r="AJ16" s="226">
        <f t="shared" si="3"/>
        <v>1</v>
      </c>
      <c r="AK16" s="226">
        <f t="shared" si="4"/>
        <v>0</v>
      </c>
      <c r="AL16" s="226">
        <f t="shared" si="5"/>
        <v>0</v>
      </c>
      <c r="AM16" s="226">
        <f t="shared" si="6"/>
        <v>0</v>
      </c>
      <c r="AN16" s="226">
        <f t="shared" si="7"/>
        <v>0</v>
      </c>
      <c r="AO16" s="226">
        <f t="shared" si="8"/>
        <v>0</v>
      </c>
      <c r="AP16" s="226"/>
      <c r="AQ16" s="226"/>
      <c r="AR16" s="226"/>
      <c r="AS16" s="226"/>
      <c r="AT16" s="226"/>
      <c r="AU16" s="226"/>
      <c r="AV16" s="226">
        <f t="shared" si="9"/>
        <v>0</v>
      </c>
      <c r="AW16" s="226">
        <f t="shared" si="10"/>
        <v>0</v>
      </c>
      <c r="AX16" s="226">
        <f t="shared" si="11"/>
        <v>0</v>
      </c>
      <c r="AY16" s="226">
        <f t="shared" si="12"/>
        <v>0</v>
      </c>
      <c r="AZ16" s="226"/>
      <c r="BA16" s="226"/>
      <c r="BB16" s="226">
        <f t="shared" si="13"/>
        <v>0</v>
      </c>
      <c r="BC16" s="226">
        <f t="shared" si="14"/>
        <v>0</v>
      </c>
      <c r="BD16" s="226">
        <f t="shared" si="15"/>
        <v>0</v>
      </c>
      <c r="BE16" s="228" t="s">
        <v>211</v>
      </c>
      <c r="BF16" s="228">
        <v>103</v>
      </c>
      <c r="BG16" s="228"/>
      <c r="BH16" s="228"/>
      <c r="BI16" s="228"/>
      <c r="BJ16" s="228"/>
      <c r="BK16" s="228"/>
    </row>
    <row r="17" spans="1:63" ht="15" customHeight="1" x14ac:dyDescent="0.2">
      <c r="A17" s="36"/>
      <c r="B17" s="243">
        <v>4</v>
      </c>
      <c r="C17" s="244"/>
      <c r="D17" s="245"/>
      <c r="E17" s="238"/>
      <c r="F17" s="236"/>
      <c r="G17" s="236"/>
      <c r="H17" s="244"/>
      <c r="I17" s="246"/>
      <c r="J17" s="235"/>
      <c r="K17" s="236"/>
      <c r="L17" s="236"/>
      <c r="M17" s="239"/>
      <c r="N17" s="239"/>
      <c r="O17" s="240"/>
      <c r="P17" s="310" t="str">
        <f t="shared" si="16"/>
        <v/>
      </c>
      <c r="Q17" s="242">
        <f t="shared" si="27"/>
        <v>0</v>
      </c>
      <c r="R17" s="238">
        <f t="shared" si="17"/>
        <v>0</v>
      </c>
      <c r="S17" s="312">
        <f t="shared" si="18"/>
        <v>0</v>
      </c>
      <c r="T17" s="308"/>
      <c r="U17" s="36"/>
      <c r="V17" s="132">
        <f t="shared" si="19"/>
        <v>0</v>
      </c>
      <c r="W17" s="132">
        <f t="shared" si="20"/>
        <v>0</v>
      </c>
      <c r="X17" s="226">
        <f t="shared" si="21"/>
        <v>0</v>
      </c>
      <c r="Y17" s="226">
        <f t="shared" si="0"/>
        <v>0</v>
      </c>
      <c r="Z17" s="226">
        <f t="shared" si="1"/>
        <v>0</v>
      </c>
      <c r="AA17" s="226">
        <f t="shared" si="2"/>
        <v>0</v>
      </c>
      <c r="AB17" s="132">
        <f t="shared" si="22"/>
        <v>0</v>
      </c>
      <c r="AC17" s="132">
        <f t="shared" si="22"/>
        <v>0</v>
      </c>
      <c r="AD17" s="132">
        <f t="shared" si="22"/>
        <v>0</v>
      </c>
      <c r="AE17" s="226" t="str">
        <f t="shared" si="23"/>
        <v/>
      </c>
      <c r="AF17" s="226">
        <f t="shared" si="24"/>
        <v>0</v>
      </c>
      <c r="AG17" s="226">
        <f t="shared" si="25"/>
        <v>0</v>
      </c>
      <c r="AH17" s="226">
        <f t="shared" si="26"/>
        <v>0</v>
      </c>
      <c r="AI17" s="226"/>
      <c r="AJ17" s="226">
        <f t="shared" si="3"/>
        <v>1</v>
      </c>
      <c r="AK17" s="226">
        <f t="shared" si="4"/>
        <v>0</v>
      </c>
      <c r="AL17" s="226">
        <f t="shared" si="5"/>
        <v>0</v>
      </c>
      <c r="AM17" s="226">
        <f t="shared" si="6"/>
        <v>0</v>
      </c>
      <c r="AN17" s="226">
        <f t="shared" si="7"/>
        <v>0</v>
      </c>
      <c r="AO17" s="226">
        <f t="shared" si="8"/>
        <v>0</v>
      </c>
      <c r="AP17" s="226"/>
      <c r="AQ17" s="226"/>
      <c r="AR17" s="226"/>
      <c r="AS17" s="226"/>
      <c r="AT17" s="226"/>
      <c r="AU17" s="226"/>
      <c r="AV17" s="226">
        <f t="shared" si="9"/>
        <v>0</v>
      </c>
      <c r="AW17" s="226">
        <f t="shared" si="10"/>
        <v>0</v>
      </c>
      <c r="AX17" s="226">
        <f t="shared" si="11"/>
        <v>0</v>
      </c>
      <c r="AY17" s="226">
        <f t="shared" si="12"/>
        <v>0</v>
      </c>
      <c r="AZ17" s="226"/>
      <c r="BA17" s="226"/>
      <c r="BB17" s="226">
        <f t="shared" si="13"/>
        <v>0</v>
      </c>
      <c r="BC17" s="226">
        <f t="shared" si="14"/>
        <v>0</v>
      </c>
      <c r="BD17" s="226">
        <f t="shared" si="15"/>
        <v>0</v>
      </c>
      <c r="BE17" s="228" t="s">
        <v>211</v>
      </c>
      <c r="BF17" s="228">
        <v>104</v>
      </c>
      <c r="BG17" s="228"/>
      <c r="BH17" s="228"/>
      <c r="BI17" s="228"/>
      <c r="BJ17" s="228"/>
      <c r="BK17" s="228"/>
    </row>
    <row r="18" spans="1:63" ht="15" customHeight="1" x14ac:dyDescent="0.2">
      <c r="A18" s="36"/>
      <c r="B18" s="235">
        <v>5</v>
      </c>
      <c r="C18" s="244"/>
      <c r="D18" s="245"/>
      <c r="E18" s="238"/>
      <c r="F18" s="236"/>
      <c r="G18" s="236"/>
      <c r="H18" s="244"/>
      <c r="I18" s="246"/>
      <c r="J18" s="235"/>
      <c r="K18" s="236"/>
      <c r="L18" s="236"/>
      <c r="M18" s="239"/>
      <c r="N18" s="239"/>
      <c r="O18" s="240"/>
      <c r="P18" s="310" t="str">
        <f t="shared" si="16"/>
        <v/>
      </c>
      <c r="Q18" s="242">
        <f t="shared" si="27"/>
        <v>0</v>
      </c>
      <c r="R18" s="238">
        <f t="shared" si="17"/>
        <v>0</v>
      </c>
      <c r="S18" s="312">
        <f t="shared" si="18"/>
        <v>0</v>
      </c>
      <c r="T18" s="308"/>
      <c r="U18" s="36"/>
      <c r="V18" s="132">
        <f t="shared" si="19"/>
        <v>0</v>
      </c>
      <c r="W18" s="132">
        <f t="shared" si="20"/>
        <v>0</v>
      </c>
      <c r="X18" s="226">
        <f t="shared" si="21"/>
        <v>0</v>
      </c>
      <c r="Y18" s="226">
        <f t="shared" si="0"/>
        <v>0</v>
      </c>
      <c r="Z18" s="226">
        <f t="shared" si="1"/>
        <v>0</v>
      </c>
      <c r="AA18" s="226">
        <f t="shared" si="2"/>
        <v>0</v>
      </c>
      <c r="AB18" s="132">
        <f t="shared" si="22"/>
        <v>0</v>
      </c>
      <c r="AC18" s="132">
        <f t="shared" si="22"/>
        <v>0</v>
      </c>
      <c r="AD18" s="132">
        <f t="shared" si="22"/>
        <v>0</v>
      </c>
      <c r="AE18" s="226" t="str">
        <f t="shared" si="23"/>
        <v/>
      </c>
      <c r="AF18" s="226">
        <f t="shared" si="24"/>
        <v>0</v>
      </c>
      <c r="AG18" s="226">
        <f t="shared" si="25"/>
        <v>0</v>
      </c>
      <c r="AH18" s="226">
        <f t="shared" si="26"/>
        <v>0</v>
      </c>
      <c r="AI18" s="226"/>
      <c r="AJ18" s="226">
        <f t="shared" si="3"/>
        <v>1</v>
      </c>
      <c r="AK18" s="226">
        <f t="shared" si="4"/>
        <v>0</v>
      </c>
      <c r="AL18" s="226">
        <f t="shared" si="5"/>
        <v>0</v>
      </c>
      <c r="AM18" s="226">
        <f t="shared" si="6"/>
        <v>0</v>
      </c>
      <c r="AN18" s="226">
        <f t="shared" si="7"/>
        <v>0</v>
      </c>
      <c r="AO18" s="226">
        <f t="shared" si="8"/>
        <v>0</v>
      </c>
      <c r="AP18" s="226"/>
      <c r="AQ18" s="226"/>
      <c r="AR18" s="226"/>
      <c r="AS18" s="226"/>
      <c r="AT18" s="226"/>
      <c r="AU18" s="226"/>
      <c r="AV18" s="226">
        <f t="shared" si="9"/>
        <v>0</v>
      </c>
      <c r="AW18" s="226">
        <f t="shared" si="10"/>
        <v>0</v>
      </c>
      <c r="AX18" s="226">
        <f t="shared" si="11"/>
        <v>0</v>
      </c>
      <c r="AY18" s="226">
        <f t="shared" si="12"/>
        <v>0</v>
      </c>
      <c r="AZ18" s="226"/>
      <c r="BA18" s="226"/>
      <c r="BB18" s="226">
        <f t="shared" si="13"/>
        <v>0</v>
      </c>
      <c r="BC18" s="226">
        <f t="shared" si="14"/>
        <v>0</v>
      </c>
      <c r="BD18" s="226">
        <f t="shared" si="15"/>
        <v>0</v>
      </c>
      <c r="BE18" s="228" t="s">
        <v>211</v>
      </c>
      <c r="BF18" s="228">
        <v>105</v>
      </c>
      <c r="BG18" s="228"/>
      <c r="BH18" s="228"/>
      <c r="BI18" s="228"/>
      <c r="BJ18" s="228"/>
      <c r="BK18" s="228"/>
    </row>
    <row r="19" spans="1:63" ht="15" customHeight="1" x14ac:dyDescent="0.2">
      <c r="B19" s="243">
        <v>6</v>
      </c>
      <c r="C19" s="244"/>
      <c r="D19" s="245"/>
      <c r="E19" s="238"/>
      <c r="F19" s="236"/>
      <c r="G19" s="236"/>
      <c r="H19" s="244"/>
      <c r="I19" s="246"/>
      <c r="J19" s="235"/>
      <c r="K19" s="236"/>
      <c r="L19" s="236"/>
      <c r="M19" s="239"/>
      <c r="N19" s="239"/>
      <c r="O19" s="240"/>
      <c r="P19" s="310" t="str">
        <f t="shared" si="16"/>
        <v/>
      </c>
      <c r="Q19" s="242">
        <f t="shared" si="27"/>
        <v>0</v>
      </c>
      <c r="R19" s="238">
        <f t="shared" si="17"/>
        <v>0</v>
      </c>
      <c r="S19" s="312">
        <f t="shared" si="18"/>
        <v>0</v>
      </c>
      <c r="T19" s="308"/>
      <c r="V19" s="132">
        <f t="shared" si="19"/>
        <v>0</v>
      </c>
      <c r="W19" s="132">
        <f t="shared" si="20"/>
        <v>0</v>
      </c>
      <c r="X19" s="132">
        <f t="shared" si="21"/>
        <v>0</v>
      </c>
      <c r="Y19" s="132">
        <f t="shared" si="0"/>
        <v>0</v>
      </c>
      <c r="Z19" s="132">
        <f t="shared" si="1"/>
        <v>0</v>
      </c>
      <c r="AA19" s="132">
        <f t="shared" si="2"/>
        <v>0</v>
      </c>
      <c r="AB19" s="132">
        <f t="shared" si="22"/>
        <v>0</v>
      </c>
      <c r="AC19" s="132">
        <f t="shared" si="22"/>
        <v>0</v>
      </c>
      <c r="AD19" s="132">
        <f t="shared" si="22"/>
        <v>0</v>
      </c>
      <c r="AE19" s="226" t="str">
        <f t="shared" si="23"/>
        <v/>
      </c>
      <c r="AF19" s="132">
        <f t="shared" si="24"/>
        <v>0</v>
      </c>
      <c r="AG19" s="132">
        <f t="shared" si="25"/>
        <v>0</v>
      </c>
      <c r="AH19" s="132">
        <f t="shared" si="26"/>
        <v>0</v>
      </c>
      <c r="AJ19" s="132">
        <f t="shared" si="3"/>
        <v>1</v>
      </c>
      <c r="AK19" s="132">
        <f t="shared" si="4"/>
        <v>0</v>
      </c>
      <c r="AL19" s="132">
        <f t="shared" si="5"/>
        <v>0</v>
      </c>
      <c r="AM19" s="132">
        <f t="shared" si="6"/>
        <v>0</v>
      </c>
      <c r="AN19" s="132">
        <f t="shared" si="7"/>
        <v>0</v>
      </c>
      <c r="AO19" s="132">
        <f t="shared" si="8"/>
        <v>0</v>
      </c>
      <c r="AV19" s="132">
        <f t="shared" si="9"/>
        <v>0</v>
      </c>
      <c r="AW19" s="132">
        <f t="shared" si="10"/>
        <v>0</v>
      </c>
      <c r="AX19" s="132">
        <f t="shared" si="11"/>
        <v>0</v>
      </c>
      <c r="AY19" s="132">
        <f t="shared" si="12"/>
        <v>0</v>
      </c>
      <c r="BA19" s="224"/>
      <c r="BB19" s="224">
        <f t="shared" si="13"/>
        <v>0</v>
      </c>
      <c r="BC19" s="224">
        <f t="shared" si="14"/>
        <v>0</v>
      </c>
      <c r="BD19" s="224">
        <f t="shared" si="15"/>
        <v>0</v>
      </c>
      <c r="BE19" s="228" t="s">
        <v>211</v>
      </c>
      <c r="BF19" s="228">
        <v>106</v>
      </c>
      <c r="BG19" s="228"/>
      <c r="BH19" s="228"/>
      <c r="BI19" s="228"/>
      <c r="BJ19" s="228"/>
      <c r="BK19" s="228"/>
    </row>
    <row r="20" spans="1:63" ht="15" customHeight="1" x14ac:dyDescent="0.2">
      <c r="B20" s="243">
        <v>7</v>
      </c>
      <c r="C20" s="244"/>
      <c r="D20" s="245"/>
      <c r="E20" s="238"/>
      <c r="F20" s="236"/>
      <c r="G20" s="236"/>
      <c r="H20" s="244"/>
      <c r="I20" s="246"/>
      <c r="J20" s="235"/>
      <c r="K20" s="236"/>
      <c r="L20" s="236"/>
      <c r="M20" s="239"/>
      <c r="N20" s="239"/>
      <c r="O20" s="240"/>
      <c r="P20" s="310" t="str">
        <f t="shared" si="16"/>
        <v/>
      </c>
      <c r="Q20" s="242">
        <f t="shared" si="27"/>
        <v>0</v>
      </c>
      <c r="R20" s="238">
        <f t="shared" si="17"/>
        <v>0</v>
      </c>
      <c r="S20" s="312">
        <f t="shared" si="18"/>
        <v>0</v>
      </c>
      <c r="T20" s="308"/>
      <c r="V20" s="132">
        <f t="shared" si="19"/>
        <v>0</v>
      </c>
      <c r="W20" s="132">
        <f t="shared" si="20"/>
        <v>0</v>
      </c>
      <c r="X20" s="132">
        <f t="shared" si="21"/>
        <v>0</v>
      </c>
      <c r="Y20" s="132">
        <f t="shared" si="0"/>
        <v>0</v>
      </c>
      <c r="Z20" s="132">
        <f t="shared" si="1"/>
        <v>0</v>
      </c>
      <c r="AA20" s="132">
        <f t="shared" si="2"/>
        <v>0</v>
      </c>
      <c r="AB20" s="132">
        <f t="shared" si="22"/>
        <v>0</v>
      </c>
      <c r="AC20" s="132">
        <f t="shared" si="22"/>
        <v>0</v>
      </c>
      <c r="AD20" s="132">
        <f t="shared" si="22"/>
        <v>0</v>
      </c>
      <c r="AE20" s="226" t="str">
        <f t="shared" si="23"/>
        <v/>
      </c>
      <c r="AF20" s="132">
        <f t="shared" si="24"/>
        <v>0</v>
      </c>
      <c r="AG20" s="132">
        <f t="shared" si="25"/>
        <v>0</v>
      </c>
      <c r="AH20" s="132">
        <f t="shared" si="26"/>
        <v>0</v>
      </c>
      <c r="AJ20" s="132">
        <f t="shared" si="3"/>
        <v>1</v>
      </c>
      <c r="AK20" s="132">
        <f t="shared" si="4"/>
        <v>0</v>
      </c>
      <c r="AL20" s="132">
        <f t="shared" si="5"/>
        <v>0</v>
      </c>
      <c r="AM20" s="132">
        <f t="shared" si="6"/>
        <v>0</v>
      </c>
      <c r="AN20" s="132">
        <f t="shared" si="7"/>
        <v>0</v>
      </c>
      <c r="AO20" s="132">
        <f t="shared" si="8"/>
        <v>0</v>
      </c>
      <c r="AV20" s="132">
        <f t="shared" si="9"/>
        <v>0</v>
      </c>
      <c r="AW20" s="132">
        <f t="shared" si="10"/>
        <v>0</v>
      </c>
      <c r="AX20" s="132">
        <f t="shared" si="11"/>
        <v>0</v>
      </c>
      <c r="AY20" s="132">
        <f t="shared" si="12"/>
        <v>0</v>
      </c>
      <c r="BA20" s="224"/>
      <c r="BB20" s="224">
        <f t="shared" si="13"/>
        <v>0</v>
      </c>
      <c r="BC20" s="224">
        <f t="shared" si="14"/>
        <v>0</v>
      </c>
      <c r="BD20" s="224">
        <f t="shared" si="15"/>
        <v>0</v>
      </c>
      <c r="BE20" s="228" t="s">
        <v>211</v>
      </c>
      <c r="BF20" s="228">
        <v>107</v>
      </c>
      <c r="BG20" s="228"/>
      <c r="BH20" s="228"/>
      <c r="BI20" s="228"/>
      <c r="BJ20" s="228"/>
      <c r="BK20" s="228"/>
    </row>
    <row r="21" spans="1:63" s="221" customFormat="1" ht="15" customHeight="1" x14ac:dyDescent="0.2">
      <c r="A21" s="220"/>
      <c r="B21" s="243">
        <v>8</v>
      </c>
      <c r="C21" s="244"/>
      <c r="D21" s="245"/>
      <c r="E21" s="238"/>
      <c r="F21" s="236"/>
      <c r="G21" s="236"/>
      <c r="H21" s="244"/>
      <c r="I21" s="246"/>
      <c r="J21" s="235"/>
      <c r="K21" s="236"/>
      <c r="L21" s="236"/>
      <c r="M21" s="239"/>
      <c r="N21" s="239"/>
      <c r="O21" s="240"/>
      <c r="P21" s="310" t="str">
        <f t="shared" si="16"/>
        <v/>
      </c>
      <c r="Q21" s="242">
        <f t="shared" si="27"/>
        <v>0</v>
      </c>
      <c r="R21" s="238">
        <f t="shared" si="17"/>
        <v>0</v>
      </c>
      <c r="S21" s="312">
        <f t="shared" si="18"/>
        <v>0</v>
      </c>
      <c r="T21" s="309"/>
      <c r="U21" s="220"/>
      <c r="V21" s="132">
        <f t="shared" si="19"/>
        <v>0</v>
      </c>
      <c r="W21" s="132">
        <f t="shared" si="20"/>
        <v>0</v>
      </c>
      <c r="X21" s="132">
        <f t="shared" si="21"/>
        <v>0</v>
      </c>
      <c r="Y21" s="132">
        <f t="shared" si="0"/>
        <v>0</v>
      </c>
      <c r="Z21" s="132">
        <f t="shared" si="1"/>
        <v>0</v>
      </c>
      <c r="AA21" s="132">
        <f t="shared" si="2"/>
        <v>0</v>
      </c>
      <c r="AB21" s="132">
        <f t="shared" si="22"/>
        <v>0</v>
      </c>
      <c r="AC21" s="132">
        <f t="shared" si="22"/>
        <v>0</v>
      </c>
      <c r="AD21" s="132">
        <f t="shared" si="22"/>
        <v>0</v>
      </c>
      <c r="AE21" s="226" t="str">
        <f t="shared" si="23"/>
        <v/>
      </c>
      <c r="AF21" s="132">
        <f t="shared" si="24"/>
        <v>0</v>
      </c>
      <c r="AG21" s="132">
        <f t="shared" si="25"/>
        <v>0</v>
      </c>
      <c r="AH21" s="132">
        <f t="shared" si="26"/>
        <v>0</v>
      </c>
      <c r="AI21" s="132"/>
      <c r="AJ21" s="132">
        <f t="shared" si="3"/>
        <v>1</v>
      </c>
      <c r="AK21" s="132">
        <f t="shared" si="4"/>
        <v>0</v>
      </c>
      <c r="AL21" s="132">
        <f t="shared" si="5"/>
        <v>0</v>
      </c>
      <c r="AM21" s="132">
        <f t="shared" si="6"/>
        <v>0</v>
      </c>
      <c r="AN21" s="132">
        <f t="shared" si="7"/>
        <v>0</v>
      </c>
      <c r="AO21" s="132">
        <f t="shared" si="8"/>
        <v>0</v>
      </c>
      <c r="AP21" s="132"/>
      <c r="AQ21" s="132"/>
      <c r="AR21" s="132"/>
      <c r="AS21" s="132"/>
      <c r="AT21" s="132"/>
      <c r="AU21" s="132"/>
      <c r="AV21" s="132">
        <f t="shared" si="9"/>
        <v>0</v>
      </c>
      <c r="AW21" s="132">
        <f t="shared" si="10"/>
        <v>0</v>
      </c>
      <c r="AX21" s="132">
        <f t="shared" si="11"/>
        <v>0</v>
      </c>
      <c r="AY21" s="132">
        <f t="shared" si="12"/>
        <v>0</v>
      </c>
      <c r="AZ21" s="132"/>
      <c r="BA21" s="224"/>
      <c r="BB21" s="224">
        <f t="shared" si="13"/>
        <v>0</v>
      </c>
      <c r="BC21" s="224">
        <f t="shared" si="14"/>
        <v>0</v>
      </c>
      <c r="BD21" s="224">
        <f t="shared" si="15"/>
        <v>0</v>
      </c>
      <c r="BE21" s="228" t="s">
        <v>211</v>
      </c>
      <c r="BF21" s="228">
        <v>108</v>
      </c>
      <c r="BG21" s="229"/>
      <c r="BH21" s="229"/>
      <c r="BI21" s="229"/>
      <c r="BJ21" s="229"/>
      <c r="BK21" s="229"/>
    </row>
    <row r="22" spans="1:63" ht="15" customHeight="1" x14ac:dyDescent="0.2">
      <c r="B22" s="243">
        <v>9</v>
      </c>
      <c r="C22" s="244"/>
      <c r="D22" s="245"/>
      <c r="E22" s="238"/>
      <c r="F22" s="236"/>
      <c r="G22" s="236"/>
      <c r="H22" s="244"/>
      <c r="I22" s="246"/>
      <c r="J22" s="235"/>
      <c r="K22" s="236"/>
      <c r="L22" s="236"/>
      <c r="M22" s="239"/>
      <c r="N22" s="239"/>
      <c r="O22" s="240"/>
      <c r="P22" s="310" t="str">
        <f t="shared" si="16"/>
        <v/>
      </c>
      <c r="Q22" s="242">
        <f t="shared" si="27"/>
        <v>0</v>
      </c>
      <c r="R22" s="238">
        <f t="shared" si="17"/>
        <v>0</v>
      </c>
      <c r="S22" s="312">
        <f t="shared" si="18"/>
        <v>0</v>
      </c>
      <c r="T22" s="308"/>
      <c r="V22" s="132">
        <f t="shared" si="19"/>
        <v>0</v>
      </c>
      <c r="W22" s="132">
        <f t="shared" si="20"/>
        <v>0</v>
      </c>
      <c r="X22" s="132">
        <f t="shared" si="21"/>
        <v>0</v>
      </c>
      <c r="Y22" s="132">
        <f t="shared" si="0"/>
        <v>0</v>
      </c>
      <c r="Z22" s="132">
        <f t="shared" si="1"/>
        <v>0</v>
      </c>
      <c r="AA22" s="132">
        <f t="shared" si="2"/>
        <v>0</v>
      </c>
      <c r="AB22" s="132">
        <f t="shared" si="22"/>
        <v>0</v>
      </c>
      <c r="AC22" s="132">
        <f t="shared" si="22"/>
        <v>0</v>
      </c>
      <c r="AD22" s="132">
        <f t="shared" si="22"/>
        <v>0</v>
      </c>
      <c r="AE22" s="226" t="str">
        <f t="shared" si="23"/>
        <v/>
      </c>
      <c r="AF22" s="132">
        <f t="shared" si="24"/>
        <v>0</v>
      </c>
      <c r="AG22" s="132">
        <f t="shared" si="25"/>
        <v>0</v>
      </c>
      <c r="AH22" s="132">
        <f t="shared" si="26"/>
        <v>0</v>
      </c>
      <c r="AJ22" s="132">
        <f t="shared" si="3"/>
        <v>1</v>
      </c>
      <c r="AK22" s="132">
        <f t="shared" si="4"/>
        <v>0</v>
      </c>
      <c r="AL22" s="132">
        <f t="shared" si="5"/>
        <v>0</v>
      </c>
      <c r="AM22" s="132">
        <f t="shared" si="6"/>
        <v>0</v>
      </c>
      <c r="AN22" s="132">
        <f t="shared" si="7"/>
        <v>0</v>
      </c>
      <c r="AO22" s="132">
        <f t="shared" si="8"/>
        <v>0</v>
      </c>
      <c r="AV22" s="132">
        <f t="shared" si="9"/>
        <v>0</v>
      </c>
      <c r="AW22" s="132">
        <f t="shared" si="10"/>
        <v>0</v>
      </c>
      <c r="AX22" s="132">
        <f t="shared" si="11"/>
        <v>0</v>
      </c>
      <c r="AY22" s="132">
        <f t="shared" si="12"/>
        <v>0</v>
      </c>
      <c r="BA22" s="224"/>
      <c r="BB22" s="224">
        <f t="shared" si="13"/>
        <v>0</v>
      </c>
      <c r="BC22" s="224">
        <f t="shared" si="14"/>
        <v>0</v>
      </c>
      <c r="BD22" s="224">
        <f t="shared" si="15"/>
        <v>0</v>
      </c>
      <c r="BE22" s="228" t="s">
        <v>211</v>
      </c>
      <c r="BF22" s="228">
        <v>109</v>
      </c>
      <c r="BG22" s="228"/>
      <c r="BH22" s="228"/>
      <c r="BI22" s="228"/>
      <c r="BJ22" s="228"/>
      <c r="BK22" s="228"/>
    </row>
    <row r="23" spans="1:63" s="221" customFormat="1" ht="15" customHeight="1" x14ac:dyDescent="0.2">
      <c r="A23" s="220"/>
      <c r="B23" s="243">
        <v>10</v>
      </c>
      <c r="C23" s="244"/>
      <c r="D23" s="245"/>
      <c r="E23" s="238"/>
      <c r="F23" s="236"/>
      <c r="G23" s="236"/>
      <c r="H23" s="244"/>
      <c r="I23" s="246"/>
      <c r="J23" s="235"/>
      <c r="K23" s="236"/>
      <c r="L23" s="236"/>
      <c r="M23" s="239"/>
      <c r="N23" s="239"/>
      <c r="O23" s="240"/>
      <c r="P23" s="310" t="str">
        <f t="shared" si="16"/>
        <v/>
      </c>
      <c r="Q23" s="242">
        <f t="shared" si="27"/>
        <v>0</v>
      </c>
      <c r="R23" s="238">
        <f t="shared" si="17"/>
        <v>0</v>
      </c>
      <c r="S23" s="312">
        <f t="shared" si="18"/>
        <v>0</v>
      </c>
      <c r="T23" s="309"/>
      <c r="U23" s="220"/>
      <c r="V23" s="132">
        <f t="shared" si="19"/>
        <v>0</v>
      </c>
      <c r="W23" s="132">
        <f t="shared" si="20"/>
        <v>0</v>
      </c>
      <c r="X23" s="220">
        <f t="shared" si="21"/>
        <v>0</v>
      </c>
      <c r="Y23" s="220">
        <f t="shared" si="0"/>
        <v>0</v>
      </c>
      <c r="Z23" s="220">
        <f t="shared" si="1"/>
        <v>0</v>
      </c>
      <c r="AA23" s="220">
        <f t="shared" si="2"/>
        <v>0</v>
      </c>
      <c r="AB23" s="132">
        <f t="shared" si="22"/>
        <v>0</v>
      </c>
      <c r="AC23" s="132">
        <f t="shared" si="22"/>
        <v>0</v>
      </c>
      <c r="AD23" s="132">
        <f t="shared" si="22"/>
        <v>0</v>
      </c>
      <c r="AE23" s="226" t="str">
        <f t="shared" si="23"/>
        <v/>
      </c>
      <c r="AF23" s="220">
        <f t="shared" si="24"/>
        <v>0</v>
      </c>
      <c r="AG23" s="220">
        <f t="shared" si="25"/>
        <v>0</v>
      </c>
      <c r="AH23" s="220">
        <f t="shared" si="26"/>
        <v>0</v>
      </c>
      <c r="AI23" s="220"/>
      <c r="AJ23" s="220">
        <f t="shared" si="3"/>
        <v>1</v>
      </c>
      <c r="AK23" s="220">
        <f t="shared" si="4"/>
        <v>0</v>
      </c>
      <c r="AL23" s="220">
        <f t="shared" si="5"/>
        <v>0</v>
      </c>
      <c r="AM23" s="220">
        <f t="shared" si="6"/>
        <v>0</v>
      </c>
      <c r="AN23" s="220">
        <f t="shared" si="7"/>
        <v>0</v>
      </c>
      <c r="AO23" s="220">
        <f t="shared" si="8"/>
        <v>0</v>
      </c>
      <c r="AP23" s="220"/>
      <c r="AQ23" s="220"/>
      <c r="AR23" s="220"/>
      <c r="AS23" s="220"/>
      <c r="AT23" s="220"/>
      <c r="AU23" s="220"/>
      <c r="AV23" s="220">
        <f t="shared" si="9"/>
        <v>0</v>
      </c>
      <c r="AW23" s="220">
        <f t="shared" si="10"/>
        <v>0</v>
      </c>
      <c r="AX23" s="220">
        <f t="shared" si="11"/>
        <v>0</v>
      </c>
      <c r="AY23" s="220">
        <f t="shared" si="12"/>
        <v>0</v>
      </c>
      <c r="AZ23" s="220"/>
      <c r="BA23" s="220"/>
      <c r="BB23" s="220">
        <f t="shared" si="13"/>
        <v>0</v>
      </c>
      <c r="BC23" s="220">
        <f t="shared" si="14"/>
        <v>0</v>
      </c>
      <c r="BD23" s="220">
        <f t="shared" si="15"/>
        <v>0</v>
      </c>
      <c r="BE23" s="228" t="s">
        <v>211</v>
      </c>
      <c r="BF23" s="228">
        <v>110</v>
      </c>
      <c r="BG23" s="229"/>
      <c r="BH23" s="229"/>
      <c r="BI23" s="229"/>
      <c r="BJ23" s="229"/>
      <c r="BK23" s="229"/>
    </row>
    <row r="24" spans="1:63" ht="15" customHeight="1" x14ac:dyDescent="0.2">
      <c r="B24" s="19">
        <v>11</v>
      </c>
      <c r="C24" s="20"/>
      <c r="D24" s="21"/>
      <c r="E24" s="230"/>
      <c r="F24" s="18"/>
      <c r="G24" s="18"/>
      <c r="H24" s="20"/>
      <c r="I24" s="40"/>
      <c r="J24" s="17"/>
      <c r="K24" s="18"/>
      <c r="L24" s="18"/>
      <c r="M24" s="286"/>
      <c r="N24" s="286"/>
      <c r="O24" s="46"/>
      <c r="P24" s="310" t="str">
        <f t="shared" si="16"/>
        <v/>
      </c>
      <c r="Q24" s="242">
        <f t="shared" si="27"/>
        <v>0</v>
      </c>
      <c r="R24" s="238">
        <f t="shared" si="17"/>
        <v>0</v>
      </c>
      <c r="S24" s="312">
        <f t="shared" si="18"/>
        <v>0</v>
      </c>
      <c r="T24" s="307"/>
      <c r="V24" s="132">
        <f t="shared" si="19"/>
        <v>0</v>
      </c>
      <c r="W24" s="132">
        <f t="shared" si="20"/>
        <v>0</v>
      </c>
      <c r="X24" s="132">
        <f t="shared" si="21"/>
        <v>0</v>
      </c>
      <c r="Y24" s="132">
        <f t="shared" si="0"/>
        <v>0</v>
      </c>
      <c r="Z24" s="132">
        <f t="shared" si="1"/>
        <v>0</v>
      </c>
      <c r="AA24" s="132">
        <f t="shared" si="2"/>
        <v>0</v>
      </c>
      <c r="AB24" s="132">
        <f t="shared" si="22"/>
        <v>0</v>
      </c>
      <c r="AC24" s="132">
        <f t="shared" si="22"/>
        <v>0</v>
      </c>
      <c r="AD24" s="132">
        <f t="shared" si="22"/>
        <v>0</v>
      </c>
      <c r="AE24" s="226" t="str">
        <f t="shared" si="23"/>
        <v/>
      </c>
      <c r="AF24" s="132">
        <f t="shared" si="24"/>
        <v>0</v>
      </c>
      <c r="AG24" s="132">
        <f t="shared" si="25"/>
        <v>0</v>
      </c>
      <c r="AH24" s="132">
        <f t="shared" si="26"/>
        <v>0</v>
      </c>
      <c r="AJ24" s="132">
        <f t="shared" si="3"/>
        <v>1</v>
      </c>
      <c r="AK24" s="132">
        <f t="shared" si="4"/>
        <v>0</v>
      </c>
      <c r="AL24" s="132">
        <f t="shared" si="5"/>
        <v>0</v>
      </c>
      <c r="AM24" s="132">
        <f t="shared" si="6"/>
        <v>0</v>
      </c>
      <c r="AN24" s="132">
        <f t="shared" si="7"/>
        <v>0</v>
      </c>
      <c r="AO24" s="132">
        <f t="shared" si="8"/>
        <v>0</v>
      </c>
      <c r="AV24" s="132">
        <f t="shared" si="9"/>
        <v>0</v>
      </c>
      <c r="AW24" s="132">
        <f t="shared" si="10"/>
        <v>0</v>
      </c>
      <c r="AX24" s="132">
        <f t="shared" si="11"/>
        <v>0</v>
      </c>
      <c r="AY24" s="132">
        <f t="shared" si="12"/>
        <v>0</v>
      </c>
      <c r="BA24" s="224"/>
      <c r="BB24" s="224">
        <f t="shared" si="13"/>
        <v>0</v>
      </c>
      <c r="BC24" s="224">
        <f t="shared" si="14"/>
        <v>0</v>
      </c>
      <c r="BD24" s="224">
        <f t="shared" si="15"/>
        <v>0</v>
      </c>
      <c r="BE24" s="228" t="s">
        <v>211</v>
      </c>
      <c r="BF24" s="228">
        <v>111</v>
      </c>
      <c r="BG24" s="228"/>
      <c r="BH24" s="228"/>
      <c r="BI24" s="228"/>
      <c r="BJ24" s="228"/>
      <c r="BK24" s="228"/>
    </row>
    <row r="25" spans="1:63" ht="15" customHeight="1" x14ac:dyDescent="0.2">
      <c r="B25" s="19">
        <v>12</v>
      </c>
      <c r="C25" s="20"/>
      <c r="D25" s="21"/>
      <c r="E25" s="230"/>
      <c r="F25" s="18"/>
      <c r="G25" s="18"/>
      <c r="H25" s="20"/>
      <c r="I25" s="40"/>
      <c r="J25" s="17"/>
      <c r="K25" s="18"/>
      <c r="L25" s="18"/>
      <c r="M25" s="286"/>
      <c r="N25" s="286"/>
      <c r="O25" s="46"/>
      <c r="P25" s="310" t="str">
        <f t="shared" si="16"/>
        <v/>
      </c>
      <c r="Q25" s="242">
        <f t="shared" si="27"/>
        <v>0</v>
      </c>
      <c r="R25" s="238">
        <f t="shared" si="17"/>
        <v>0</v>
      </c>
      <c r="S25" s="312">
        <f t="shared" si="18"/>
        <v>0</v>
      </c>
      <c r="T25" s="308"/>
      <c r="V25" s="132">
        <f t="shared" si="19"/>
        <v>0</v>
      </c>
      <c r="W25" s="132">
        <f t="shared" si="20"/>
        <v>0</v>
      </c>
      <c r="X25" s="132">
        <f t="shared" si="21"/>
        <v>0</v>
      </c>
      <c r="Y25" s="132">
        <f t="shared" si="0"/>
        <v>0</v>
      </c>
      <c r="Z25" s="132">
        <f t="shared" si="1"/>
        <v>0</v>
      </c>
      <c r="AA25" s="132">
        <f t="shared" si="2"/>
        <v>0</v>
      </c>
      <c r="AB25" s="132">
        <f t="shared" si="22"/>
        <v>0</v>
      </c>
      <c r="AC25" s="132">
        <f t="shared" si="22"/>
        <v>0</v>
      </c>
      <c r="AD25" s="132">
        <f t="shared" si="22"/>
        <v>0</v>
      </c>
      <c r="AE25" s="226" t="str">
        <f t="shared" si="23"/>
        <v/>
      </c>
      <c r="AF25" s="132">
        <f t="shared" si="24"/>
        <v>0</v>
      </c>
      <c r="AG25" s="132">
        <f t="shared" si="25"/>
        <v>0</v>
      </c>
      <c r="AH25" s="132">
        <f t="shared" si="26"/>
        <v>0</v>
      </c>
      <c r="AJ25" s="132">
        <f t="shared" si="3"/>
        <v>1</v>
      </c>
      <c r="AK25" s="132">
        <f t="shared" si="4"/>
        <v>0</v>
      </c>
      <c r="AL25" s="132">
        <f t="shared" si="5"/>
        <v>0</v>
      </c>
      <c r="AM25" s="132">
        <f t="shared" si="6"/>
        <v>0</v>
      </c>
      <c r="AN25" s="132">
        <f t="shared" si="7"/>
        <v>0</v>
      </c>
      <c r="AO25" s="132">
        <f t="shared" si="8"/>
        <v>0</v>
      </c>
      <c r="AV25" s="132">
        <f t="shared" si="9"/>
        <v>0</v>
      </c>
      <c r="AW25" s="132">
        <f t="shared" si="10"/>
        <v>0</v>
      </c>
      <c r="AX25" s="132">
        <f t="shared" si="11"/>
        <v>0</v>
      </c>
      <c r="AY25" s="132">
        <f t="shared" si="12"/>
        <v>0</v>
      </c>
      <c r="BA25" s="224"/>
      <c r="BB25" s="224">
        <f t="shared" si="13"/>
        <v>0</v>
      </c>
      <c r="BC25" s="224">
        <f t="shared" si="14"/>
        <v>0</v>
      </c>
      <c r="BD25" s="224">
        <f t="shared" si="15"/>
        <v>0</v>
      </c>
      <c r="BE25" s="228" t="s">
        <v>211</v>
      </c>
      <c r="BF25" s="228">
        <v>112</v>
      </c>
      <c r="BG25" s="228"/>
      <c r="BH25" s="228"/>
      <c r="BI25" s="228"/>
      <c r="BJ25" s="228"/>
      <c r="BK25" s="228"/>
    </row>
    <row r="26" spans="1:63" x14ac:dyDescent="0.2">
      <c r="B26" s="19">
        <v>13</v>
      </c>
      <c r="C26" s="20"/>
      <c r="D26" s="21"/>
      <c r="E26" s="20"/>
      <c r="F26" s="18"/>
      <c r="G26" s="18"/>
      <c r="H26" s="20"/>
      <c r="I26" s="40"/>
      <c r="J26" s="17"/>
      <c r="K26" s="18"/>
      <c r="L26" s="18"/>
      <c r="M26" s="286"/>
      <c r="N26" s="286"/>
      <c r="O26" s="46"/>
      <c r="P26" s="310" t="str">
        <f t="shared" si="16"/>
        <v/>
      </c>
      <c r="Q26" s="242">
        <f t="shared" si="27"/>
        <v>0</v>
      </c>
      <c r="R26" s="238">
        <f t="shared" si="17"/>
        <v>0</v>
      </c>
      <c r="S26" s="312">
        <f t="shared" si="18"/>
        <v>0</v>
      </c>
      <c r="T26" s="308"/>
      <c r="V26" s="132">
        <f t="shared" si="19"/>
        <v>0</v>
      </c>
      <c r="W26" s="132">
        <f t="shared" si="20"/>
        <v>0</v>
      </c>
      <c r="X26" s="132">
        <f t="shared" si="21"/>
        <v>0</v>
      </c>
      <c r="Y26" s="132">
        <f t="shared" si="0"/>
        <v>0</v>
      </c>
      <c r="Z26" s="132">
        <f t="shared" si="1"/>
        <v>0</v>
      </c>
      <c r="AA26" s="132">
        <f t="shared" si="2"/>
        <v>0</v>
      </c>
      <c r="AB26" s="132">
        <f t="shared" si="22"/>
        <v>0</v>
      </c>
      <c r="AC26" s="132">
        <f t="shared" si="22"/>
        <v>0</v>
      </c>
      <c r="AD26" s="132">
        <f t="shared" si="22"/>
        <v>0</v>
      </c>
      <c r="AE26" s="226" t="str">
        <f t="shared" si="23"/>
        <v/>
      </c>
      <c r="AF26" s="132">
        <f t="shared" si="24"/>
        <v>0</v>
      </c>
      <c r="AG26" s="132">
        <f t="shared" si="25"/>
        <v>0</v>
      </c>
      <c r="AH26" s="132">
        <f t="shared" si="26"/>
        <v>0</v>
      </c>
      <c r="AJ26" s="132">
        <f t="shared" si="3"/>
        <v>1</v>
      </c>
      <c r="AK26" s="132">
        <f t="shared" si="4"/>
        <v>0</v>
      </c>
      <c r="AL26" s="132">
        <f t="shared" si="5"/>
        <v>0</v>
      </c>
      <c r="AM26" s="132">
        <f t="shared" si="6"/>
        <v>0</v>
      </c>
      <c r="AN26" s="132">
        <f t="shared" si="7"/>
        <v>0</v>
      </c>
      <c r="AO26" s="132">
        <f t="shared" si="8"/>
        <v>0</v>
      </c>
      <c r="AV26" s="132">
        <f t="shared" si="9"/>
        <v>0</v>
      </c>
      <c r="AW26" s="132">
        <f t="shared" si="10"/>
        <v>0</v>
      </c>
      <c r="AX26" s="132">
        <f t="shared" si="11"/>
        <v>0</v>
      </c>
      <c r="AY26" s="132">
        <f t="shared" si="12"/>
        <v>0</v>
      </c>
      <c r="BA26" s="224"/>
      <c r="BB26" s="224">
        <f t="shared" si="13"/>
        <v>0</v>
      </c>
      <c r="BC26" s="224">
        <f t="shared" si="14"/>
        <v>0</v>
      </c>
      <c r="BD26" s="224">
        <f t="shared" si="15"/>
        <v>0</v>
      </c>
      <c r="BE26" s="228" t="s">
        <v>211</v>
      </c>
      <c r="BF26" s="228">
        <v>113</v>
      </c>
      <c r="BG26" s="228"/>
      <c r="BH26" s="228"/>
      <c r="BI26" s="228"/>
      <c r="BJ26" s="228"/>
      <c r="BK26" s="228"/>
    </row>
    <row r="27" spans="1:63" ht="12" thickBot="1" x14ac:dyDescent="0.25">
      <c r="B27" s="19">
        <v>14</v>
      </c>
      <c r="C27" s="20"/>
      <c r="D27" s="21"/>
      <c r="E27" s="20"/>
      <c r="F27" s="18"/>
      <c r="G27" s="18"/>
      <c r="H27" s="20"/>
      <c r="I27" s="40"/>
      <c r="J27" s="17"/>
      <c r="K27" s="18"/>
      <c r="L27" s="18"/>
      <c r="M27" s="286"/>
      <c r="N27" s="286"/>
      <c r="O27" s="46"/>
      <c r="P27" s="310" t="str">
        <f t="shared" si="16"/>
        <v/>
      </c>
      <c r="Q27" s="242">
        <f t="shared" si="27"/>
        <v>0</v>
      </c>
      <c r="R27" s="238">
        <f t="shared" si="17"/>
        <v>0</v>
      </c>
      <c r="S27" s="313"/>
      <c r="T27" s="308"/>
      <c r="V27" s="132">
        <f t="shared" si="19"/>
        <v>0</v>
      </c>
      <c r="W27" s="132">
        <f t="shared" si="20"/>
        <v>0</v>
      </c>
      <c r="X27" s="132">
        <f t="shared" si="21"/>
        <v>0</v>
      </c>
      <c r="Y27" s="132">
        <f t="shared" si="0"/>
        <v>0</v>
      </c>
      <c r="Z27" s="132">
        <f t="shared" si="1"/>
        <v>0</v>
      </c>
      <c r="AA27" s="132">
        <f t="shared" si="2"/>
        <v>0</v>
      </c>
      <c r="AB27" s="132">
        <f t="shared" si="22"/>
        <v>0</v>
      </c>
      <c r="AC27" s="132">
        <f t="shared" si="22"/>
        <v>0</v>
      </c>
      <c r="AD27" s="132">
        <f t="shared" si="22"/>
        <v>0</v>
      </c>
      <c r="AE27" s="226" t="str">
        <f t="shared" si="23"/>
        <v/>
      </c>
      <c r="AF27" s="132">
        <f t="shared" si="24"/>
        <v>0</v>
      </c>
      <c r="AG27" s="132">
        <f t="shared" si="25"/>
        <v>0</v>
      </c>
      <c r="AH27" s="132">
        <f t="shared" si="26"/>
        <v>0</v>
      </c>
      <c r="AJ27" s="132">
        <f t="shared" si="3"/>
        <v>1</v>
      </c>
      <c r="AK27" s="132">
        <f t="shared" si="4"/>
        <v>0</v>
      </c>
      <c r="AL27" s="132">
        <f t="shared" si="5"/>
        <v>0</v>
      </c>
      <c r="AM27" s="132">
        <f t="shared" si="6"/>
        <v>0</v>
      </c>
      <c r="AN27" s="132">
        <f t="shared" si="7"/>
        <v>0</v>
      </c>
      <c r="AO27" s="132">
        <f t="shared" si="8"/>
        <v>0</v>
      </c>
      <c r="AV27" s="132">
        <f t="shared" si="9"/>
        <v>0</v>
      </c>
      <c r="AW27" s="132">
        <f t="shared" si="10"/>
        <v>0</v>
      </c>
      <c r="AX27" s="132">
        <f t="shared" si="11"/>
        <v>0</v>
      </c>
      <c r="AY27" s="132">
        <f t="shared" si="12"/>
        <v>0</v>
      </c>
      <c r="BA27" s="224"/>
      <c r="BB27" s="224">
        <f t="shared" si="13"/>
        <v>0</v>
      </c>
      <c r="BC27" s="224">
        <f t="shared" si="14"/>
        <v>0</v>
      </c>
      <c r="BD27" s="224">
        <f t="shared" si="15"/>
        <v>0</v>
      </c>
      <c r="BE27" s="228" t="s">
        <v>211</v>
      </c>
      <c r="BF27" s="228">
        <v>114</v>
      </c>
      <c r="BG27" s="228"/>
      <c r="BH27" s="228"/>
      <c r="BI27" s="228"/>
      <c r="BJ27" s="228"/>
      <c r="BK27" s="228"/>
    </row>
    <row r="28" spans="1:63" ht="15" customHeight="1" thickBot="1" x14ac:dyDescent="0.25">
      <c r="B28" s="339" t="s">
        <v>91</v>
      </c>
      <c r="C28" s="381"/>
      <c r="D28" s="381"/>
      <c r="E28" s="381"/>
      <c r="F28" s="382"/>
      <c r="G28" s="294"/>
      <c r="H28" s="392">
        <f>SUM(X14:X27)</f>
        <v>0</v>
      </c>
      <c r="I28" s="83"/>
      <c r="J28" s="9">
        <f>SUM(Y14:Y27)</f>
        <v>0</v>
      </c>
      <c r="K28" s="9">
        <f>SUM(Z14:Z27)</f>
        <v>0</v>
      </c>
      <c r="L28" s="9">
        <f>SUM(AA14:AA27)</f>
        <v>0</v>
      </c>
      <c r="M28" s="10">
        <f>SUM(M14:M27)</f>
        <v>0</v>
      </c>
      <c r="N28" s="10">
        <f>SUM(N14:N27)</f>
        <v>0</v>
      </c>
      <c r="O28" s="47">
        <f>SUM(AC14:AC27)</f>
        <v>0</v>
      </c>
      <c r="P28" s="44">
        <f>AE28</f>
        <v>0</v>
      </c>
      <c r="Q28" s="11">
        <f>AF28</f>
        <v>0</v>
      </c>
      <c r="R28" s="11">
        <f>AG28</f>
        <v>0</v>
      </c>
      <c r="S28" s="314">
        <f>AH28</f>
        <v>0</v>
      </c>
      <c r="T28" s="373"/>
      <c r="V28" s="132">
        <f t="shared" ref="V28:AA28" si="28">SUM(V14:V27)</f>
        <v>0</v>
      </c>
      <c r="W28" s="132">
        <f t="shared" si="28"/>
        <v>0</v>
      </c>
      <c r="X28" s="139">
        <f t="shared" si="28"/>
        <v>0</v>
      </c>
      <c r="Y28" s="139">
        <f t="shared" si="28"/>
        <v>0</v>
      </c>
      <c r="Z28" s="139">
        <f t="shared" si="28"/>
        <v>0</v>
      </c>
      <c r="AA28" s="139">
        <f t="shared" si="28"/>
        <v>0</v>
      </c>
      <c r="AB28" s="139"/>
      <c r="AC28" s="139">
        <f>SUM(AC14:AC27)</f>
        <v>0</v>
      </c>
      <c r="AD28" s="139"/>
      <c r="AE28" s="311">
        <f>SUM(AE14:AE27)</f>
        <v>0</v>
      </c>
      <c r="AF28" s="139">
        <f>SUM(AF14:AF27)</f>
        <v>0</v>
      </c>
      <c r="AG28" s="139">
        <f>SUM(AG14:AG27)</f>
        <v>0</v>
      </c>
      <c r="AH28" s="139">
        <f>SUM(AH14:AH27)</f>
        <v>0</v>
      </c>
      <c r="AI28" s="139"/>
      <c r="AJ28" s="139">
        <f t="shared" ref="AJ28:AO28" si="29">SUM(AJ14:AJ27)</f>
        <v>14</v>
      </c>
      <c r="AK28" s="139">
        <f t="shared" si="29"/>
        <v>0</v>
      </c>
      <c r="AL28" s="139">
        <f t="shared" si="29"/>
        <v>0</v>
      </c>
      <c r="AM28" s="139">
        <f t="shared" si="29"/>
        <v>0</v>
      </c>
      <c r="AN28" s="139">
        <f t="shared" si="29"/>
        <v>0</v>
      </c>
      <c r="AO28" s="139">
        <f t="shared" si="29"/>
        <v>0</v>
      </c>
      <c r="AP28" s="139"/>
      <c r="AQ28" s="139"/>
      <c r="AR28" s="139"/>
      <c r="AS28" s="139"/>
      <c r="AT28" s="139"/>
      <c r="AU28" s="139"/>
      <c r="AV28" s="139">
        <f>SUM(AV14:AV27)</f>
        <v>0</v>
      </c>
      <c r="AW28" s="139">
        <f>SUM(AW14:AW27)</f>
        <v>0</v>
      </c>
      <c r="AX28" s="139">
        <f>SUM(AX14:AX27)</f>
        <v>0</v>
      </c>
      <c r="AY28" s="139">
        <f>SUM(AY14:AY27)</f>
        <v>0</v>
      </c>
      <c r="BA28" s="224"/>
      <c r="BB28" s="220">
        <f>SUM(BB14:BB27)</f>
        <v>0</v>
      </c>
      <c r="BC28" s="220">
        <f>SUM(BC14:BC27)</f>
        <v>0</v>
      </c>
      <c r="BD28" s="220">
        <f>SUM(BD14:BD27)</f>
        <v>0</v>
      </c>
      <c r="BE28" s="228"/>
      <c r="BF28" s="228"/>
      <c r="BG28" s="228"/>
      <c r="BH28" s="228"/>
      <c r="BI28" s="228"/>
      <c r="BJ28" s="228"/>
      <c r="BK28" s="228"/>
    </row>
    <row r="29" spans="1:63" ht="15" customHeight="1" thickBot="1" x14ac:dyDescent="0.25">
      <c r="B29" s="340"/>
      <c r="C29" s="383"/>
      <c r="D29" s="383"/>
      <c r="E29" s="383"/>
      <c r="F29" s="384"/>
      <c r="G29" s="295"/>
      <c r="H29" s="393"/>
      <c r="I29" s="84"/>
      <c r="J29" s="395">
        <f>SUM(J28:O28)</f>
        <v>0</v>
      </c>
      <c r="K29" s="396"/>
      <c r="L29" s="396"/>
      <c r="M29" s="396"/>
      <c r="N29" s="396"/>
      <c r="O29" s="397"/>
      <c r="R29" s="395">
        <f>SUM(R28:S28)</f>
        <v>0</v>
      </c>
      <c r="S29" s="397"/>
      <c r="T29" s="373"/>
      <c r="Z29" s="139">
        <f>J29</f>
        <v>0</v>
      </c>
      <c r="AJ29" s="132">
        <f t="shared" ref="AJ29:AJ43" si="30">IF(F29="DL",0,1)</f>
        <v>1</v>
      </c>
      <c r="BA29" s="224"/>
      <c r="BB29" s="224"/>
      <c r="BC29" s="224"/>
      <c r="BD29" s="224"/>
      <c r="BE29" s="228"/>
      <c r="BF29" s="228"/>
      <c r="BG29" s="228"/>
      <c r="BH29" s="228"/>
      <c r="BI29" s="228"/>
      <c r="BJ29" s="228"/>
      <c r="BK29" s="228"/>
    </row>
    <row r="30" spans="1:63" ht="15" customHeight="1" thickBot="1" x14ac:dyDescent="0.25">
      <c r="B30" s="378" t="s">
        <v>21</v>
      </c>
      <c r="C30" s="379"/>
      <c r="D30" s="379"/>
      <c r="E30" s="379"/>
      <c r="F30" s="379"/>
      <c r="G30" s="379"/>
      <c r="H30" s="379"/>
      <c r="I30" s="379"/>
      <c r="J30" s="379"/>
      <c r="K30" s="379"/>
      <c r="L30" s="379"/>
      <c r="M30" s="379"/>
      <c r="N30" s="379"/>
      <c r="O30" s="379"/>
      <c r="P30" s="379"/>
      <c r="Q30" s="379"/>
      <c r="R30" s="379"/>
      <c r="S30" s="380"/>
      <c r="T30" s="373"/>
      <c r="AJ30" s="132">
        <f t="shared" si="30"/>
        <v>1</v>
      </c>
      <c r="BA30" s="224"/>
      <c r="BB30" s="224"/>
      <c r="BC30" s="224"/>
      <c r="BD30" s="224"/>
      <c r="BE30" s="228"/>
      <c r="BF30" s="228"/>
      <c r="BG30" s="228"/>
      <c r="BH30" s="228"/>
      <c r="BI30" s="228"/>
      <c r="BJ30" s="228"/>
      <c r="BK30" s="228"/>
    </row>
    <row r="31" spans="1:63" ht="15" customHeight="1" x14ac:dyDescent="0.2">
      <c r="B31" s="235">
        <v>1</v>
      </c>
      <c r="C31" s="236"/>
      <c r="D31" s="237"/>
      <c r="E31" s="238"/>
      <c r="F31" s="236"/>
      <c r="G31" s="236"/>
      <c r="H31" s="236"/>
      <c r="I31" s="239"/>
      <c r="J31" s="235"/>
      <c r="K31" s="236"/>
      <c r="L31" s="236"/>
      <c r="M31" s="239"/>
      <c r="N31" s="239"/>
      <c r="O31" s="240"/>
      <c r="P31" s="241" t="str">
        <f>IF(J31&lt;&gt;"",J31*14,"")</f>
        <v/>
      </c>
      <c r="Q31" s="242">
        <f>SUM(K31:O31)*14</f>
        <v>0</v>
      </c>
      <c r="R31" s="238">
        <f>SUM(P31:Q31)</f>
        <v>0</v>
      </c>
      <c r="S31" s="312">
        <f>(G31+H31)*25-R31</f>
        <v>0</v>
      </c>
      <c r="T31" s="308"/>
      <c r="V31" s="132">
        <f>IF(F31="DL",0,G31)</f>
        <v>0</v>
      </c>
      <c r="W31" s="132">
        <f>IF(F31="DL",0,H31)</f>
        <v>0</v>
      </c>
      <c r="X31" s="132">
        <f>SUM(V31:W31)</f>
        <v>0</v>
      </c>
      <c r="Y31" s="132">
        <f t="shared" ref="Y31:Y43" si="31">IF(F31="DL",0,J31)</f>
        <v>0</v>
      </c>
      <c r="Z31" s="132">
        <f t="shared" ref="Z31:Z43" si="32">IF(F31="DL",0,K31)</f>
        <v>0</v>
      </c>
      <c r="AA31" s="132">
        <f t="shared" ref="AA31:AA43" si="33">IF(F31="DL",0,L31)</f>
        <v>0</v>
      </c>
      <c r="AC31" s="132">
        <f t="shared" ref="AC31:AC43" si="34">IF(F31="DL",0,O31)</f>
        <v>0</v>
      </c>
      <c r="AE31" s="132" t="str">
        <f t="shared" ref="AE31:AE43" si="35">IF($F31="DL",0,P31)</f>
        <v/>
      </c>
      <c r="AF31" s="132">
        <f t="shared" ref="AF31:AF43" si="36">IF($F31="DL",0,Q31)</f>
        <v>0</v>
      </c>
      <c r="AG31" s="132">
        <f t="shared" ref="AG31:AG43" si="37">IF($F31="DL",0,R31)</f>
        <v>0</v>
      </c>
      <c r="AH31" s="132">
        <f t="shared" ref="AH31:AH43" si="38">IF($F31="DL",0,S31)</f>
        <v>0</v>
      </c>
      <c r="AJ31" s="132">
        <f t="shared" si="30"/>
        <v>1</v>
      </c>
      <c r="AK31" s="132">
        <f t="shared" ref="AK31:AK43" si="39">K31+L31+O31</f>
        <v>0</v>
      </c>
      <c r="AL31" s="132">
        <f t="shared" ref="AL31:AL43" si="40">$AJ31*IF($C31="F",$R31,0)</f>
        <v>0</v>
      </c>
      <c r="AM31" s="132">
        <f t="shared" ref="AM31:AM43" si="41">$AJ31*IF($C31="C",$R31,0)</f>
        <v>0</v>
      </c>
      <c r="AN31" s="132">
        <f t="shared" ref="AN31:AN43" si="42">$AJ31*IF($C31="D",$R31,0)</f>
        <v>0</v>
      </c>
      <c r="AO31" s="132">
        <f t="shared" ref="AO31:AO43" si="43">$AJ31*IF($C31="S",$R31,0)</f>
        <v>0</v>
      </c>
      <c r="AV31" s="132">
        <f t="shared" ref="AV31:AV43" si="44">AJ31*IF(T31&lt;&gt;"",R31,0)</f>
        <v>0</v>
      </c>
      <c r="AW31" s="132">
        <f t="shared" ref="AW31:AW43" si="45">IF(F31="DI",R31,0)</f>
        <v>0</v>
      </c>
      <c r="AX31" s="132">
        <f t="shared" ref="AX31:AX43" si="46">IF(F31="DO",R31,0)</f>
        <v>0</v>
      </c>
      <c r="AY31" s="132">
        <f t="shared" ref="AY31:AY43" si="47">IF(F31="DL",R31,0)</f>
        <v>0</v>
      </c>
      <c r="BA31" s="224"/>
      <c r="BB31" s="224">
        <f t="shared" ref="BB31:BB43" si="48">IF(F31="DI",H31,0)</f>
        <v>0</v>
      </c>
      <c r="BC31" s="224">
        <f t="shared" ref="BC31:BC43" si="49">IF(F31="DO",H31,0)</f>
        <v>0</v>
      </c>
      <c r="BD31" s="224">
        <f t="shared" ref="BD31:BD43" si="50">IF(F31="DL",H31,0)</f>
        <v>0</v>
      </c>
      <c r="BE31" s="228" t="s">
        <v>211</v>
      </c>
      <c r="BF31" s="228">
        <v>201</v>
      </c>
      <c r="BG31" s="228"/>
      <c r="BH31" s="228"/>
      <c r="BI31" s="228"/>
      <c r="BJ31" s="228"/>
      <c r="BK31" s="228"/>
    </row>
    <row r="32" spans="1:63" ht="15" customHeight="1" x14ac:dyDescent="0.2">
      <c r="A32" s="36"/>
      <c r="B32" s="243">
        <v>2</v>
      </c>
      <c r="C32" s="244"/>
      <c r="D32" s="245"/>
      <c r="E32" s="238"/>
      <c r="F32" s="236"/>
      <c r="G32" s="236"/>
      <c r="H32" s="244"/>
      <c r="I32" s="246"/>
      <c r="J32" s="235"/>
      <c r="K32" s="236"/>
      <c r="L32" s="236"/>
      <c r="M32" s="239"/>
      <c r="N32" s="239"/>
      <c r="O32" s="240"/>
      <c r="P32" s="247"/>
      <c r="Q32" s="242">
        <f>SUM(K32:O32)*14</f>
        <v>0</v>
      </c>
      <c r="R32" s="238">
        <f t="shared" ref="R32:R43" si="51">SUM(P32:Q32)</f>
        <v>0</v>
      </c>
      <c r="S32" s="312">
        <f t="shared" ref="S32:S43" si="52">(G32+H32)*25-R32</f>
        <v>0</v>
      </c>
      <c r="T32" s="308"/>
      <c r="U32" s="36"/>
      <c r="V32" s="132">
        <f t="shared" ref="V32:V43" si="53">IF(F32="DL",0,G32)</f>
        <v>0</v>
      </c>
      <c r="W32" s="132">
        <f t="shared" ref="W32:W43" si="54">IF(F32="DL",0,H32)</f>
        <v>0</v>
      </c>
      <c r="X32" s="132">
        <f t="shared" ref="X32:X43" si="55">SUM(V32:W32)</f>
        <v>0</v>
      </c>
      <c r="Y32" s="226">
        <f t="shared" si="31"/>
        <v>0</v>
      </c>
      <c r="Z32" s="226">
        <f t="shared" si="32"/>
        <v>0</v>
      </c>
      <c r="AA32" s="226">
        <f t="shared" si="33"/>
        <v>0</v>
      </c>
      <c r="AB32" s="226"/>
      <c r="AC32" s="226">
        <f t="shared" si="34"/>
        <v>0</v>
      </c>
      <c r="AD32" s="226"/>
      <c r="AE32" s="226">
        <f t="shared" si="35"/>
        <v>0</v>
      </c>
      <c r="AF32" s="226">
        <f t="shared" si="36"/>
        <v>0</v>
      </c>
      <c r="AG32" s="226">
        <f t="shared" si="37"/>
        <v>0</v>
      </c>
      <c r="AH32" s="226">
        <f t="shared" si="38"/>
        <v>0</v>
      </c>
      <c r="AI32" s="226"/>
      <c r="AJ32" s="226">
        <f t="shared" si="30"/>
        <v>1</v>
      </c>
      <c r="AK32" s="226">
        <f t="shared" si="39"/>
        <v>0</v>
      </c>
      <c r="AL32" s="226">
        <f t="shared" si="40"/>
        <v>0</v>
      </c>
      <c r="AM32" s="226">
        <f t="shared" si="41"/>
        <v>0</v>
      </c>
      <c r="AN32" s="226">
        <f t="shared" si="42"/>
        <v>0</v>
      </c>
      <c r="AO32" s="226">
        <f t="shared" si="43"/>
        <v>0</v>
      </c>
      <c r="AP32" s="36"/>
      <c r="AQ32" s="36"/>
      <c r="AR32" s="36"/>
      <c r="AS32" s="36"/>
      <c r="AT32" s="36"/>
      <c r="AU32" s="36"/>
      <c r="AV32" s="36">
        <f t="shared" si="44"/>
        <v>0</v>
      </c>
      <c r="AW32" s="36">
        <f t="shared" si="45"/>
        <v>0</v>
      </c>
      <c r="AX32" s="36">
        <f t="shared" si="46"/>
        <v>0</v>
      </c>
      <c r="AY32" s="36">
        <f t="shared" si="47"/>
        <v>0</v>
      </c>
      <c r="AZ32" s="36"/>
      <c r="BB32" s="36">
        <f t="shared" si="48"/>
        <v>0</v>
      </c>
      <c r="BC32" s="36">
        <f t="shared" si="49"/>
        <v>0</v>
      </c>
      <c r="BD32" s="36">
        <f t="shared" si="50"/>
        <v>0</v>
      </c>
      <c r="BE32" s="228" t="s">
        <v>211</v>
      </c>
      <c r="BF32" s="228">
        <v>202</v>
      </c>
      <c r="BG32" s="228"/>
      <c r="BH32" s="228"/>
      <c r="BI32" s="228"/>
      <c r="BJ32" s="228"/>
      <c r="BK32" s="228"/>
    </row>
    <row r="33" spans="2:63" ht="15" customHeight="1" x14ac:dyDescent="0.2">
      <c r="B33" s="243">
        <v>3</v>
      </c>
      <c r="C33" s="244"/>
      <c r="D33" s="245"/>
      <c r="E33" s="238"/>
      <c r="F33" s="236"/>
      <c r="G33" s="236"/>
      <c r="H33" s="244"/>
      <c r="I33" s="246"/>
      <c r="J33" s="235"/>
      <c r="K33" s="236"/>
      <c r="L33" s="236"/>
      <c r="M33" s="239"/>
      <c r="N33" s="239"/>
      <c r="O33" s="240"/>
      <c r="P33" s="247"/>
      <c r="Q33" s="242">
        <f t="shared" ref="Q33:Q43" si="56">SUM(K33:O33)*14</f>
        <v>0</v>
      </c>
      <c r="R33" s="238">
        <f t="shared" si="51"/>
        <v>0</v>
      </c>
      <c r="S33" s="312">
        <f t="shared" si="52"/>
        <v>0</v>
      </c>
      <c r="T33" s="308"/>
      <c r="V33" s="132">
        <f t="shared" si="53"/>
        <v>0</v>
      </c>
      <c r="W33" s="132">
        <f t="shared" si="54"/>
        <v>0</v>
      </c>
      <c r="X33" s="132">
        <f t="shared" si="55"/>
        <v>0</v>
      </c>
      <c r="Y33" s="132">
        <f t="shared" si="31"/>
        <v>0</v>
      </c>
      <c r="Z33" s="132">
        <f t="shared" si="32"/>
        <v>0</v>
      </c>
      <c r="AA33" s="132">
        <f t="shared" si="33"/>
        <v>0</v>
      </c>
      <c r="AC33" s="132">
        <f t="shared" si="34"/>
        <v>0</v>
      </c>
      <c r="AE33" s="132">
        <f t="shared" si="35"/>
        <v>0</v>
      </c>
      <c r="AF33" s="132">
        <f t="shared" si="36"/>
        <v>0</v>
      </c>
      <c r="AG33" s="132">
        <f t="shared" si="37"/>
        <v>0</v>
      </c>
      <c r="AH33" s="132">
        <f t="shared" si="38"/>
        <v>0</v>
      </c>
      <c r="AJ33" s="132">
        <f t="shared" si="30"/>
        <v>1</v>
      </c>
      <c r="AK33" s="132">
        <f t="shared" si="39"/>
        <v>0</v>
      </c>
      <c r="AL33" s="132">
        <f t="shared" si="40"/>
        <v>0</v>
      </c>
      <c r="AM33" s="132">
        <f t="shared" si="41"/>
        <v>0</v>
      </c>
      <c r="AN33" s="132">
        <f t="shared" si="42"/>
        <v>0</v>
      </c>
      <c r="AO33" s="132">
        <f t="shared" si="43"/>
        <v>0</v>
      </c>
      <c r="AV33" s="132">
        <f t="shared" si="44"/>
        <v>0</v>
      </c>
      <c r="AW33" s="132">
        <f t="shared" si="45"/>
        <v>0</v>
      </c>
      <c r="AX33" s="132">
        <f t="shared" si="46"/>
        <v>0</v>
      </c>
      <c r="AY33" s="132">
        <f t="shared" si="47"/>
        <v>0</v>
      </c>
      <c r="BA33" s="224"/>
      <c r="BB33" s="224">
        <f t="shared" si="48"/>
        <v>0</v>
      </c>
      <c r="BC33" s="224">
        <f t="shared" si="49"/>
        <v>0</v>
      </c>
      <c r="BD33" s="224">
        <f t="shared" si="50"/>
        <v>0</v>
      </c>
      <c r="BE33" s="228" t="s">
        <v>211</v>
      </c>
      <c r="BF33" s="228">
        <v>203</v>
      </c>
      <c r="BG33" s="228"/>
      <c r="BH33" s="228"/>
      <c r="BI33" s="228"/>
      <c r="BJ33" s="228"/>
      <c r="BK33" s="228"/>
    </row>
    <row r="34" spans="2:63" ht="15" customHeight="1" x14ac:dyDescent="0.2">
      <c r="B34" s="243">
        <v>4</v>
      </c>
      <c r="C34" s="244"/>
      <c r="D34" s="245"/>
      <c r="E34" s="238"/>
      <c r="F34" s="236"/>
      <c r="G34" s="236"/>
      <c r="H34" s="244"/>
      <c r="I34" s="246"/>
      <c r="J34" s="235"/>
      <c r="K34" s="236"/>
      <c r="L34" s="236"/>
      <c r="M34" s="239"/>
      <c r="N34" s="239"/>
      <c r="O34" s="240"/>
      <c r="P34" s="247"/>
      <c r="Q34" s="242">
        <f t="shared" si="56"/>
        <v>0</v>
      </c>
      <c r="R34" s="238">
        <f t="shared" si="51"/>
        <v>0</v>
      </c>
      <c r="S34" s="312">
        <f t="shared" si="52"/>
        <v>0</v>
      </c>
      <c r="T34" s="308"/>
      <c r="V34" s="132">
        <f t="shared" si="53"/>
        <v>0</v>
      </c>
      <c r="W34" s="132">
        <f t="shared" si="54"/>
        <v>0</v>
      </c>
      <c r="X34" s="132">
        <f t="shared" si="55"/>
        <v>0</v>
      </c>
      <c r="Y34" s="132">
        <f t="shared" si="31"/>
        <v>0</v>
      </c>
      <c r="Z34" s="132">
        <f t="shared" si="32"/>
        <v>0</v>
      </c>
      <c r="AA34" s="132">
        <f t="shared" si="33"/>
        <v>0</v>
      </c>
      <c r="AC34" s="132">
        <f t="shared" si="34"/>
        <v>0</v>
      </c>
      <c r="AE34" s="132">
        <f t="shared" si="35"/>
        <v>0</v>
      </c>
      <c r="AF34" s="132">
        <f t="shared" si="36"/>
        <v>0</v>
      </c>
      <c r="AG34" s="132">
        <f t="shared" si="37"/>
        <v>0</v>
      </c>
      <c r="AH34" s="132">
        <f t="shared" si="38"/>
        <v>0</v>
      </c>
      <c r="AJ34" s="132">
        <f t="shared" si="30"/>
        <v>1</v>
      </c>
      <c r="AK34" s="132">
        <f t="shared" si="39"/>
        <v>0</v>
      </c>
      <c r="AL34" s="132">
        <f t="shared" si="40"/>
        <v>0</v>
      </c>
      <c r="AM34" s="132">
        <f t="shared" si="41"/>
        <v>0</v>
      </c>
      <c r="AN34" s="132">
        <f t="shared" si="42"/>
        <v>0</v>
      </c>
      <c r="AO34" s="132">
        <f t="shared" si="43"/>
        <v>0</v>
      </c>
      <c r="AV34" s="132">
        <f t="shared" si="44"/>
        <v>0</v>
      </c>
      <c r="AW34" s="132">
        <f t="shared" si="45"/>
        <v>0</v>
      </c>
      <c r="AX34" s="132">
        <f t="shared" si="46"/>
        <v>0</v>
      </c>
      <c r="AY34" s="132">
        <f t="shared" si="47"/>
        <v>0</v>
      </c>
      <c r="BA34" s="224"/>
      <c r="BB34" s="224">
        <f t="shared" si="48"/>
        <v>0</v>
      </c>
      <c r="BC34" s="224">
        <f t="shared" si="49"/>
        <v>0</v>
      </c>
      <c r="BD34" s="224">
        <f t="shared" si="50"/>
        <v>0</v>
      </c>
      <c r="BE34" s="228" t="s">
        <v>211</v>
      </c>
      <c r="BF34" s="228">
        <v>204</v>
      </c>
      <c r="BG34" s="228"/>
      <c r="BH34" s="228"/>
      <c r="BI34" s="228"/>
      <c r="BJ34" s="228"/>
      <c r="BK34" s="228"/>
    </row>
    <row r="35" spans="2:63" ht="15" customHeight="1" x14ac:dyDescent="0.2">
      <c r="B35" s="243">
        <v>5</v>
      </c>
      <c r="C35" s="244"/>
      <c r="D35" s="245"/>
      <c r="E35" s="238"/>
      <c r="F35" s="236"/>
      <c r="G35" s="236"/>
      <c r="H35" s="244"/>
      <c r="I35" s="246"/>
      <c r="J35" s="235"/>
      <c r="K35" s="236"/>
      <c r="L35" s="236"/>
      <c r="M35" s="239"/>
      <c r="N35" s="239"/>
      <c r="O35" s="240"/>
      <c r="P35" s="247"/>
      <c r="Q35" s="242">
        <f t="shared" si="56"/>
        <v>0</v>
      </c>
      <c r="R35" s="238">
        <f t="shared" si="51"/>
        <v>0</v>
      </c>
      <c r="S35" s="312">
        <f t="shared" si="52"/>
        <v>0</v>
      </c>
      <c r="T35" s="307"/>
      <c r="V35" s="132">
        <f t="shared" si="53"/>
        <v>0</v>
      </c>
      <c r="W35" s="132">
        <f t="shared" si="54"/>
        <v>0</v>
      </c>
      <c r="X35" s="132">
        <f t="shared" si="55"/>
        <v>0</v>
      </c>
      <c r="Y35" s="132">
        <f t="shared" si="31"/>
        <v>0</v>
      </c>
      <c r="Z35" s="132">
        <f t="shared" si="32"/>
        <v>0</v>
      </c>
      <c r="AA35" s="132">
        <f t="shared" si="33"/>
        <v>0</v>
      </c>
      <c r="AC35" s="132">
        <f t="shared" si="34"/>
        <v>0</v>
      </c>
      <c r="AE35" s="132">
        <f t="shared" si="35"/>
        <v>0</v>
      </c>
      <c r="AF35" s="132">
        <f t="shared" si="36"/>
        <v>0</v>
      </c>
      <c r="AG35" s="132">
        <f t="shared" si="37"/>
        <v>0</v>
      </c>
      <c r="AH35" s="132">
        <f t="shared" si="38"/>
        <v>0</v>
      </c>
      <c r="AJ35" s="132">
        <f t="shared" si="30"/>
        <v>1</v>
      </c>
      <c r="AK35" s="132">
        <f t="shared" si="39"/>
        <v>0</v>
      </c>
      <c r="AL35" s="132">
        <f t="shared" si="40"/>
        <v>0</v>
      </c>
      <c r="AM35" s="132">
        <f t="shared" si="41"/>
        <v>0</v>
      </c>
      <c r="AN35" s="132">
        <f t="shared" si="42"/>
        <v>0</v>
      </c>
      <c r="AO35" s="132">
        <f t="shared" si="43"/>
        <v>0</v>
      </c>
      <c r="AV35" s="132">
        <f t="shared" si="44"/>
        <v>0</v>
      </c>
      <c r="AW35" s="132">
        <f t="shared" si="45"/>
        <v>0</v>
      </c>
      <c r="AX35" s="132">
        <f t="shared" si="46"/>
        <v>0</v>
      </c>
      <c r="AY35" s="132">
        <f t="shared" si="47"/>
        <v>0</v>
      </c>
      <c r="BA35" s="224"/>
      <c r="BB35" s="224">
        <f t="shared" si="48"/>
        <v>0</v>
      </c>
      <c r="BC35" s="224">
        <f t="shared" si="49"/>
        <v>0</v>
      </c>
      <c r="BD35" s="224">
        <f t="shared" si="50"/>
        <v>0</v>
      </c>
      <c r="BE35" s="228" t="s">
        <v>211</v>
      </c>
      <c r="BF35" s="228">
        <v>205</v>
      </c>
      <c r="BG35" s="228"/>
      <c r="BH35" s="228"/>
      <c r="BI35" s="228"/>
      <c r="BJ35" s="228"/>
      <c r="BK35" s="228"/>
    </row>
    <row r="36" spans="2:63" ht="15" customHeight="1" x14ac:dyDescent="0.2">
      <c r="B36" s="243">
        <v>6</v>
      </c>
      <c r="C36" s="244"/>
      <c r="D36" s="245"/>
      <c r="E36" s="238"/>
      <c r="F36" s="236"/>
      <c r="G36" s="236"/>
      <c r="H36" s="244"/>
      <c r="I36" s="246"/>
      <c r="J36" s="235"/>
      <c r="K36" s="236"/>
      <c r="L36" s="236"/>
      <c r="M36" s="239"/>
      <c r="N36" s="239"/>
      <c r="O36" s="240"/>
      <c r="P36" s="247"/>
      <c r="Q36" s="242">
        <f t="shared" si="56"/>
        <v>0</v>
      </c>
      <c r="R36" s="238">
        <f t="shared" si="51"/>
        <v>0</v>
      </c>
      <c r="S36" s="312">
        <f t="shared" si="52"/>
        <v>0</v>
      </c>
      <c r="T36" s="307"/>
      <c r="V36" s="132">
        <f t="shared" si="53"/>
        <v>0</v>
      </c>
      <c r="W36" s="132">
        <f t="shared" si="54"/>
        <v>0</v>
      </c>
      <c r="X36" s="132">
        <f t="shared" si="55"/>
        <v>0</v>
      </c>
      <c r="Y36" s="132">
        <f t="shared" si="31"/>
        <v>0</v>
      </c>
      <c r="Z36" s="132">
        <f t="shared" si="32"/>
        <v>0</v>
      </c>
      <c r="AA36" s="132">
        <f t="shared" si="33"/>
        <v>0</v>
      </c>
      <c r="AC36" s="132">
        <f t="shared" si="34"/>
        <v>0</v>
      </c>
      <c r="AE36" s="132">
        <f t="shared" si="35"/>
        <v>0</v>
      </c>
      <c r="AF36" s="132">
        <f t="shared" si="36"/>
        <v>0</v>
      </c>
      <c r="AG36" s="132">
        <f t="shared" si="37"/>
        <v>0</v>
      </c>
      <c r="AH36" s="132">
        <f t="shared" si="38"/>
        <v>0</v>
      </c>
      <c r="AJ36" s="132">
        <f t="shared" si="30"/>
        <v>1</v>
      </c>
      <c r="AK36" s="132">
        <f t="shared" si="39"/>
        <v>0</v>
      </c>
      <c r="AL36" s="132">
        <f t="shared" si="40"/>
        <v>0</v>
      </c>
      <c r="AM36" s="132">
        <f t="shared" si="41"/>
        <v>0</v>
      </c>
      <c r="AN36" s="132">
        <f t="shared" si="42"/>
        <v>0</v>
      </c>
      <c r="AO36" s="132">
        <f t="shared" si="43"/>
        <v>0</v>
      </c>
      <c r="AV36" s="132">
        <f t="shared" si="44"/>
        <v>0</v>
      </c>
      <c r="AW36" s="132">
        <f t="shared" si="45"/>
        <v>0</v>
      </c>
      <c r="AX36" s="132">
        <f t="shared" si="46"/>
        <v>0</v>
      </c>
      <c r="AY36" s="132">
        <f t="shared" si="47"/>
        <v>0</v>
      </c>
      <c r="BA36" s="224"/>
      <c r="BB36" s="224">
        <f t="shared" si="48"/>
        <v>0</v>
      </c>
      <c r="BC36" s="224">
        <f t="shared" si="49"/>
        <v>0</v>
      </c>
      <c r="BD36" s="224">
        <f t="shared" si="50"/>
        <v>0</v>
      </c>
      <c r="BE36" s="228" t="s">
        <v>211</v>
      </c>
      <c r="BF36" s="228">
        <v>206</v>
      </c>
      <c r="BG36" s="228"/>
      <c r="BH36" s="228"/>
      <c r="BI36" s="228"/>
      <c r="BJ36" s="228"/>
      <c r="BK36" s="228"/>
    </row>
    <row r="37" spans="2:63" ht="15" customHeight="1" x14ac:dyDescent="0.2">
      <c r="B37" s="243">
        <v>7</v>
      </c>
      <c r="C37" s="244"/>
      <c r="D37" s="245"/>
      <c r="E37" s="238"/>
      <c r="F37" s="236"/>
      <c r="G37" s="236"/>
      <c r="H37" s="244"/>
      <c r="I37" s="246"/>
      <c r="J37" s="235"/>
      <c r="K37" s="236"/>
      <c r="L37" s="236"/>
      <c r="M37" s="239"/>
      <c r="N37" s="239"/>
      <c r="O37" s="240"/>
      <c r="P37" s="247"/>
      <c r="Q37" s="242">
        <f t="shared" si="56"/>
        <v>0</v>
      </c>
      <c r="R37" s="238">
        <f t="shared" si="51"/>
        <v>0</v>
      </c>
      <c r="S37" s="312">
        <f t="shared" si="52"/>
        <v>0</v>
      </c>
      <c r="T37" s="307"/>
      <c r="V37" s="132">
        <f t="shared" si="53"/>
        <v>0</v>
      </c>
      <c r="W37" s="132">
        <f t="shared" si="54"/>
        <v>0</v>
      </c>
      <c r="X37" s="132">
        <f t="shared" si="55"/>
        <v>0</v>
      </c>
      <c r="Y37" s="132">
        <f t="shared" si="31"/>
        <v>0</v>
      </c>
      <c r="Z37" s="132">
        <f t="shared" si="32"/>
        <v>0</v>
      </c>
      <c r="AA37" s="132">
        <f t="shared" si="33"/>
        <v>0</v>
      </c>
      <c r="AC37" s="132">
        <f t="shared" si="34"/>
        <v>0</v>
      </c>
      <c r="AE37" s="132">
        <f t="shared" si="35"/>
        <v>0</v>
      </c>
      <c r="AF37" s="132">
        <f t="shared" si="36"/>
        <v>0</v>
      </c>
      <c r="AG37" s="132">
        <f t="shared" si="37"/>
        <v>0</v>
      </c>
      <c r="AH37" s="132">
        <f t="shared" si="38"/>
        <v>0</v>
      </c>
      <c r="AJ37" s="132">
        <f t="shared" si="30"/>
        <v>1</v>
      </c>
      <c r="AK37" s="132">
        <f t="shared" si="39"/>
        <v>0</v>
      </c>
      <c r="AL37" s="132">
        <f t="shared" si="40"/>
        <v>0</v>
      </c>
      <c r="AM37" s="132">
        <f t="shared" si="41"/>
        <v>0</v>
      </c>
      <c r="AN37" s="132">
        <f t="shared" si="42"/>
        <v>0</v>
      </c>
      <c r="AO37" s="132">
        <f t="shared" si="43"/>
        <v>0</v>
      </c>
      <c r="AV37" s="132">
        <f t="shared" si="44"/>
        <v>0</v>
      </c>
      <c r="AW37" s="132">
        <f t="shared" si="45"/>
        <v>0</v>
      </c>
      <c r="AX37" s="132">
        <f t="shared" si="46"/>
        <v>0</v>
      </c>
      <c r="AY37" s="132">
        <f t="shared" si="47"/>
        <v>0</v>
      </c>
      <c r="BA37" s="224"/>
      <c r="BB37" s="224">
        <f t="shared" si="48"/>
        <v>0</v>
      </c>
      <c r="BC37" s="224">
        <f t="shared" si="49"/>
        <v>0</v>
      </c>
      <c r="BD37" s="224">
        <f t="shared" si="50"/>
        <v>0</v>
      </c>
      <c r="BE37" s="228" t="s">
        <v>211</v>
      </c>
      <c r="BF37" s="228">
        <v>207</v>
      </c>
      <c r="BG37" s="228"/>
      <c r="BH37" s="228"/>
      <c r="BI37" s="228"/>
      <c r="BJ37" s="228"/>
      <c r="BK37" s="228"/>
    </row>
    <row r="38" spans="2:63" ht="15" customHeight="1" x14ac:dyDescent="0.2">
      <c r="B38" s="243">
        <v>8</v>
      </c>
      <c r="C38" s="244"/>
      <c r="D38" s="245"/>
      <c r="E38" s="238"/>
      <c r="F38" s="236"/>
      <c r="G38" s="236"/>
      <c r="H38" s="244"/>
      <c r="I38" s="246"/>
      <c r="J38" s="235"/>
      <c r="K38" s="236"/>
      <c r="L38" s="236"/>
      <c r="M38" s="239"/>
      <c r="N38" s="239"/>
      <c r="O38" s="240"/>
      <c r="P38" s="247"/>
      <c r="Q38" s="242">
        <f t="shared" si="56"/>
        <v>0</v>
      </c>
      <c r="R38" s="238">
        <f t="shared" si="51"/>
        <v>0</v>
      </c>
      <c r="S38" s="312">
        <f t="shared" si="52"/>
        <v>0</v>
      </c>
      <c r="T38" s="307"/>
      <c r="V38" s="132">
        <f t="shared" si="53"/>
        <v>0</v>
      </c>
      <c r="W38" s="132">
        <f t="shared" si="54"/>
        <v>0</v>
      </c>
      <c r="X38" s="132">
        <f t="shared" si="55"/>
        <v>0</v>
      </c>
      <c r="Y38" s="132">
        <f t="shared" si="31"/>
        <v>0</v>
      </c>
      <c r="Z38" s="132">
        <f t="shared" si="32"/>
        <v>0</v>
      </c>
      <c r="AA38" s="132">
        <f t="shared" si="33"/>
        <v>0</v>
      </c>
      <c r="AC38" s="132">
        <f t="shared" si="34"/>
        <v>0</v>
      </c>
      <c r="AE38" s="132">
        <f t="shared" si="35"/>
        <v>0</v>
      </c>
      <c r="AF38" s="132">
        <f t="shared" si="36"/>
        <v>0</v>
      </c>
      <c r="AG38" s="132">
        <f t="shared" si="37"/>
        <v>0</v>
      </c>
      <c r="AH38" s="132">
        <f t="shared" si="38"/>
        <v>0</v>
      </c>
      <c r="AJ38" s="132">
        <f t="shared" si="30"/>
        <v>1</v>
      </c>
      <c r="AK38" s="132">
        <f t="shared" si="39"/>
        <v>0</v>
      </c>
      <c r="AL38" s="132">
        <f t="shared" si="40"/>
        <v>0</v>
      </c>
      <c r="AM38" s="132">
        <f t="shared" si="41"/>
        <v>0</v>
      </c>
      <c r="AN38" s="132">
        <f t="shared" si="42"/>
        <v>0</v>
      </c>
      <c r="AO38" s="132">
        <f t="shared" si="43"/>
        <v>0</v>
      </c>
      <c r="AV38" s="132">
        <f t="shared" si="44"/>
        <v>0</v>
      </c>
      <c r="AW38" s="132">
        <f t="shared" si="45"/>
        <v>0</v>
      </c>
      <c r="AX38" s="132">
        <f t="shared" si="46"/>
        <v>0</v>
      </c>
      <c r="AY38" s="132">
        <f t="shared" si="47"/>
        <v>0</v>
      </c>
      <c r="BA38" s="224"/>
      <c r="BB38" s="224">
        <f t="shared" si="48"/>
        <v>0</v>
      </c>
      <c r="BC38" s="224">
        <f t="shared" si="49"/>
        <v>0</v>
      </c>
      <c r="BD38" s="224">
        <f t="shared" si="50"/>
        <v>0</v>
      </c>
      <c r="BE38" s="228" t="s">
        <v>211</v>
      </c>
      <c r="BF38" s="228">
        <v>208</v>
      </c>
      <c r="BG38" s="228"/>
      <c r="BH38" s="228"/>
      <c r="BI38" s="228"/>
      <c r="BJ38" s="228"/>
      <c r="BK38" s="228"/>
    </row>
    <row r="39" spans="2:63" ht="15" customHeight="1" x14ac:dyDescent="0.2">
      <c r="B39" s="243">
        <v>9</v>
      </c>
      <c r="C39" s="244"/>
      <c r="D39" s="245"/>
      <c r="E39" s="238"/>
      <c r="F39" s="236"/>
      <c r="G39" s="236"/>
      <c r="H39" s="244"/>
      <c r="I39" s="246"/>
      <c r="J39" s="235"/>
      <c r="K39" s="236"/>
      <c r="L39" s="236"/>
      <c r="M39" s="239"/>
      <c r="N39" s="239"/>
      <c r="O39" s="240"/>
      <c r="P39" s="247"/>
      <c r="Q39" s="242">
        <f t="shared" si="56"/>
        <v>0</v>
      </c>
      <c r="R39" s="238">
        <f t="shared" si="51"/>
        <v>0</v>
      </c>
      <c r="S39" s="312">
        <f t="shared" si="52"/>
        <v>0</v>
      </c>
      <c r="T39" s="307"/>
      <c r="V39" s="132">
        <f t="shared" si="53"/>
        <v>0</v>
      </c>
      <c r="W39" s="132">
        <f t="shared" si="54"/>
        <v>0</v>
      </c>
      <c r="X39" s="132">
        <f t="shared" si="55"/>
        <v>0</v>
      </c>
      <c r="Y39" s="132">
        <f t="shared" si="31"/>
        <v>0</v>
      </c>
      <c r="Z39" s="132">
        <f t="shared" si="32"/>
        <v>0</v>
      </c>
      <c r="AA39" s="132">
        <f t="shared" si="33"/>
        <v>0</v>
      </c>
      <c r="AC39" s="132">
        <f t="shared" si="34"/>
        <v>0</v>
      </c>
      <c r="AE39" s="132">
        <f t="shared" si="35"/>
        <v>0</v>
      </c>
      <c r="AF39" s="132">
        <f t="shared" si="36"/>
        <v>0</v>
      </c>
      <c r="AG39" s="132">
        <f t="shared" si="37"/>
        <v>0</v>
      </c>
      <c r="AH39" s="132">
        <f t="shared" si="38"/>
        <v>0</v>
      </c>
      <c r="AJ39" s="132">
        <f t="shared" si="30"/>
        <v>1</v>
      </c>
      <c r="AK39" s="132">
        <f t="shared" si="39"/>
        <v>0</v>
      </c>
      <c r="AL39" s="132">
        <f t="shared" si="40"/>
        <v>0</v>
      </c>
      <c r="AM39" s="132">
        <f t="shared" si="41"/>
        <v>0</v>
      </c>
      <c r="AN39" s="132">
        <f t="shared" si="42"/>
        <v>0</v>
      </c>
      <c r="AO39" s="132">
        <f t="shared" si="43"/>
        <v>0</v>
      </c>
      <c r="AV39" s="132">
        <f t="shared" si="44"/>
        <v>0</v>
      </c>
      <c r="AW39" s="132">
        <f t="shared" si="45"/>
        <v>0</v>
      </c>
      <c r="AX39" s="132">
        <f t="shared" si="46"/>
        <v>0</v>
      </c>
      <c r="AY39" s="132">
        <f t="shared" si="47"/>
        <v>0</v>
      </c>
      <c r="BA39" s="224"/>
      <c r="BB39" s="224">
        <f t="shared" si="48"/>
        <v>0</v>
      </c>
      <c r="BC39" s="224">
        <f t="shared" si="49"/>
        <v>0</v>
      </c>
      <c r="BD39" s="224">
        <f t="shared" si="50"/>
        <v>0</v>
      </c>
      <c r="BE39" s="228" t="s">
        <v>211</v>
      </c>
      <c r="BF39" s="228">
        <v>209</v>
      </c>
      <c r="BG39" s="228"/>
      <c r="BH39" s="228"/>
      <c r="BI39" s="228"/>
      <c r="BJ39" s="228"/>
      <c r="BK39" s="228"/>
    </row>
    <row r="40" spans="2:63" x14ac:dyDescent="0.2">
      <c r="B40" s="19">
        <v>10</v>
      </c>
      <c r="C40" s="140"/>
      <c r="D40" s="250"/>
      <c r="E40" s="230"/>
      <c r="F40" s="20"/>
      <c r="G40" s="20"/>
      <c r="H40" s="20"/>
      <c r="I40" s="40"/>
      <c r="J40" s="17"/>
      <c r="K40" s="18"/>
      <c r="L40" s="18"/>
      <c r="M40" s="286"/>
      <c r="N40" s="286"/>
      <c r="O40" s="46"/>
      <c r="P40" s="43"/>
      <c r="Q40" s="242">
        <f t="shared" si="56"/>
        <v>0</v>
      </c>
      <c r="R40" s="238">
        <f t="shared" si="51"/>
        <v>0</v>
      </c>
      <c r="S40" s="312">
        <f t="shared" si="52"/>
        <v>0</v>
      </c>
      <c r="T40" s="307"/>
      <c r="V40" s="132">
        <f t="shared" si="53"/>
        <v>0</v>
      </c>
      <c r="W40" s="132">
        <f t="shared" si="54"/>
        <v>0</v>
      </c>
      <c r="X40" s="132">
        <f t="shared" si="55"/>
        <v>0</v>
      </c>
      <c r="Y40" s="132">
        <f t="shared" si="31"/>
        <v>0</v>
      </c>
      <c r="Z40" s="132">
        <f t="shared" si="32"/>
        <v>0</v>
      </c>
      <c r="AA40" s="132">
        <f t="shared" si="33"/>
        <v>0</v>
      </c>
      <c r="AC40" s="132">
        <f t="shared" si="34"/>
        <v>0</v>
      </c>
      <c r="AE40" s="132">
        <f t="shared" si="35"/>
        <v>0</v>
      </c>
      <c r="AF40" s="132">
        <f t="shared" si="36"/>
        <v>0</v>
      </c>
      <c r="AG40" s="132">
        <f t="shared" si="37"/>
        <v>0</v>
      </c>
      <c r="AH40" s="132">
        <f t="shared" si="38"/>
        <v>0</v>
      </c>
      <c r="AJ40" s="132">
        <f t="shared" si="30"/>
        <v>1</v>
      </c>
      <c r="AK40" s="132">
        <f t="shared" si="39"/>
        <v>0</v>
      </c>
      <c r="AL40" s="132">
        <f t="shared" si="40"/>
        <v>0</v>
      </c>
      <c r="AM40" s="132">
        <f t="shared" si="41"/>
        <v>0</v>
      </c>
      <c r="AN40" s="132">
        <f t="shared" si="42"/>
        <v>0</v>
      </c>
      <c r="AO40" s="132">
        <f t="shared" si="43"/>
        <v>0</v>
      </c>
      <c r="AV40" s="132">
        <f t="shared" si="44"/>
        <v>0</v>
      </c>
      <c r="AW40" s="132">
        <f t="shared" si="45"/>
        <v>0</v>
      </c>
      <c r="AX40" s="132">
        <f t="shared" si="46"/>
        <v>0</v>
      </c>
      <c r="AY40" s="132">
        <f t="shared" si="47"/>
        <v>0</v>
      </c>
      <c r="BA40" s="224"/>
      <c r="BB40" s="224">
        <f t="shared" si="48"/>
        <v>0</v>
      </c>
      <c r="BC40" s="224">
        <f t="shared" si="49"/>
        <v>0</v>
      </c>
      <c r="BD40" s="224">
        <f t="shared" si="50"/>
        <v>0</v>
      </c>
      <c r="BE40" s="228" t="s">
        <v>211</v>
      </c>
      <c r="BF40" s="228">
        <v>210</v>
      </c>
      <c r="BG40" s="228"/>
      <c r="BH40" s="228"/>
      <c r="BI40" s="228"/>
      <c r="BJ40" s="228"/>
      <c r="BK40" s="228"/>
    </row>
    <row r="41" spans="2:63" ht="15" customHeight="1" x14ac:dyDescent="0.2">
      <c r="B41" s="19">
        <v>11</v>
      </c>
      <c r="C41" s="20"/>
      <c r="D41" s="21"/>
      <c r="E41" s="230"/>
      <c r="F41" s="20"/>
      <c r="G41" s="20"/>
      <c r="H41" s="20"/>
      <c r="I41" s="40"/>
      <c r="J41" s="17"/>
      <c r="K41" s="18"/>
      <c r="L41" s="18"/>
      <c r="M41" s="286"/>
      <c r="N41" s="286"/>
      <c r="O41" s="46"/>
      <c r="P41" s="43"/>
      <c r="Q41" s="242">
        <f t="shared" si="56"/>
        <v>0</v>
      </c>
      <c r="R41" s="238">
        <f t="shared" si="51"/>
        <v>0</v>
      </c>
      <c r="S41" s="312">
        <f t="shared" si="52"/>
        <v>0</v>
      </c>
      <c r="T41" s="307"/>
      <c r="V41" s="132">
        <f t="shared" si="53"/>
        <v>0</v>
      </c>
      <c r="W41" s="132">
        <f t="shared" si="54"/>
        <v>0</v>
      </c>
      <c r="X41" s="132">
        <f t="shared" si="55"/>
        <v>0</v>
      </c>
      <c r="Y41" s="132">
        <f t="shared" si="31"/>
        <v>0</v>
      </c>
      <c r="Z41" s="132">
        <f t="shared" si="32"/>
        <v>0</v>
      </c>
      <c r="AA41" s="132">
        <f t="shared" si="33"/>
        <v>0</v>
      </c>
      <c r="AC41" s="132">
        <f t="shared" si="34"/>
        <v>0</v>
      </c>
      <c r="AE41" s="132">
        <f t="shared" si="35"/>
        <v>0</v>
      </c>
      <c r="AF41" s="132">
        <f t="shared" si="36"/>
        <v>0</v>
      </c>
      <c r="AG41" s="132">
        <f t="shared" si="37"/>
        <v>0</v>
      </c>
      <c r="AH41" s="132">
        <f t="shared" si="38"/>
        <v>0</v>
      </c>
      <c r="AJ41" s="132">
        <f t="shared" si="30"/>
        <v>1</v>
      </c>
      <c r="AK41" s="132">
        <f t="shared" si="39"/>
        <v>0</v>
      </c>
      <c r="AL41" s="132">
        <f t="shared" si="40"/>
        <v>0</v>
      </c>
      <c r="AM41" s="132">
        <f t="shared" si="41"/>
        <v>0</v>
      </c>
      <c r="AN41" s="132">
        <f t="shared" si="42"/>
        <v>0</v>
      </c>
      <c r="AO41" s="132">
        <f t="shared" si="43"/>
        <v>0</v>
      </c>
      <c r="AV41" s="132">
        <f t="shared" si="44"/>
        <v>0</v>
      </c>
      <c r="AW41" s="132">
        <f t="shared" si="45"/>
        <v>0</v>
      </c>
      <c r="AX41" s="132">
        <f t="shared" si="46"/>
        <v>0</v>
      </c>
      <c r="AY41" s="132">
        <f t="shared" si="47"/>
        <v>0</v>
      </c>
      <c r="BA41" s="224"/>
      <c r="BB41" s="224">
        <f t="shared" si="48"/>
        <v>0</v>
      </c>
      <c r="BC41" s="224">
        <f t="shared" si="49"/>
        <v>0</v>
      </c>
      <c r="BD41" s="224">
        <f t="shared" si="50"/>
        <v>0</v>
      </c>
      <c r="BE41" s="228" t="s">
        <v>211</v>
      </c>
      <c r="BF41" s="228">
        <v>211</v>
      </c>
      <c r="BG41" s="228"/>
      <c r="BH41" s="228"/>
      <c r="BI41" s="228"/>
      <c r="BJ41" s="228"/>
      <c r="BK41" s="228"/>
    </row>
    <row r="42" spans="2:63" x14ac:dyDescent="0.2">
      <c r="B42" s="19">
        <v>12</v>
      </c>
      <c r="C42" s="20"/>
      <c r="D42" s="21"/>
      <c r="E42" s="20"/>
      <c r="F42" s="20"/>
      <c r="G42" s="20"/>
      <c r="H42" s="20"/>
      <c r="I42" s="40"/>
      <c r="J42" s="17"/>
      <c r="K42" s="18"/>
      <c r="L42" s="18"/>
      <c r="M42" s="286"/>
      <c r="N42" s="286"/>
      <c r="O42" s="46"/>
      <c r="P42" s="248"/>
      <c r="Q42" s="242">
        <f t="shared" si="56"/>
        <v>0</v>
      </c>
      <c r="R42" s="238">
        <f t="shared" si="51"/>
        <v>0</v>
      </c>
      <c r="S42" s="312">
        <f t="shared" si="52"/>
        <v>0</v>
      </c>
      <c r="T42" s="307"/>
      <c r="V42" s="132">
        <f t="shared" si="53"/>
        <v>0</v>
      </c>
      <c r="W42" s="132">
        <f t="shared" si="54"/>
        <v>0</v>
      </c>
      <c r="X42" s="132">
        <f t="shared" si="55"/>
        <v>0</v>
      </c>
      <c r="Y42" s="132">
        <f t="shared" si="31"/>
        <v>0</v>
      </c>
      <c r="Z42" s="132">
        <f t="shared" si="32"/>
        <v>0</v>
      </c>
      <c r="AA42" s="132">
        <f t="shared" si="33"/>
        <v>0</v>
      </c>
      <c r="AC42" s="132">
        <f t="shared" si="34"/>
        <v>0</v>
      </c>
      <c r="AE42" s="132">
        <f t="shared" si="35"/>
        <v>0</v>
      </c>
      <c r="AF42" s="132">
        <f t="shared" si="36"/>
        <v>0</v>
      </c>
      <c r="AG42" s="132">
        <f t="shared" si="37"/>
        <v>0</v>
      </c>
      <c r="AH42" s="132">
        <f t="shared" si="38"/>
        <v>0</v>
      </c>
      <c r="AJ42" s="132">
        <f t="shared" si="30"/>
        <v>1</v>
      </c>
      <c r="AK42" s="132">
        <f t="shared" si="39"/>
        <v>0</v>
      </c>
      <c r="AL42" s="132">
        <f t="shared" si="40"/>
        <v>0</v>
      </c>
      <c r="AM42" s="132">
        <f t="shared" si="41"/>
        <v>0</v>
      </c>
      <c r="AN42" s="132">
        <f t="shared" si="42"/>
        <v>0</v>
      </c>
      <c r="AO42" s="132">
        <f t="shared" si="43"/>
        <v>0</v>
      </c>
      <c r="AV42" s="132">
        <f t="shared" si="44"/>
        <v>0</v>
      </c>
      <c r="AW42" s="132">
        <f t="shared" si="45"/>
        <v>0</v>
      </c>
      <c r="AX42" s="132">
        <f t="shared" si="46"/>
        <v>0</v>
      </c>
      <c r="AY42" s="132">
        <f t="shared" si="47"/>
        <v>0</v>
      </c>
      <c r="BA42" s="224"/>
      <c r="BB42" s="224">
        <f t="shared" si="48"/>
        <v>0</v>
      </c>
      <c r="BC42" s="224">
        <f t="shared" si="49"/>
        <v>0</v>
      </c>
      <c r="BD42" s="224">
        <f t="shared" si="50"/>
        <v>0</v>
      </c>
      <c r="BE42" s="228" t="s">
        <v>211</v>
      </c>
      <c r="BF42" s="228">
        <v>212</v>
      </c>
      <c r="BG42" s="228"/>
      <c r="BH42" s="228"/>
      <c r="BI42" s="228"/>
      <c r="BJ42" s="228"/>
      <c r="BK42" s="228"/>
    </row>
    <row r="43" spans="2:63" ht="12" thickBot="1" x14ac:dyDescent="0.25">
      <c r="B43" s="19">
        <v>13</v>
      </c>
      <c r="C43" s="22"/>
      <c r="D43" s="23"/>
      <c r="E43" s="22"/>
      <c r="F43" s="22"/>
      <c r="G43" s="22"/>
      <c r="H43" s="22"/>
      <c r="I43" s="41"/>
      <c r="J43" s="16"/>
      <c r="K43" s="48"/>
      <c r="L43" s="48"/>
      <c r="M43" s="287"/>
      <c r="N43" s="287"/>
      <c r="O43" s="49"/>
      <c r="P43" s="249"/>
      <c r="Q43" s="242">
        <f t="shared" si="56"/>
        <v>0</v>
      </c>
      <c r="R43" s="238">
        <f t="shared" si="51"/>
        <v>0</v>
      </c>
      <c r="S43" s="312">
        <f t="shared" si="52"/>
        <v>0</v>
      </c>
      <c r="T43" s="307"/>
      <c r="V43" s="132">
        <f t="shared" si="53"/>
        <v>0</v>
      </c>
      <c r="W43" s="132">
        <f t="shared" si="54"/>
        <v>0</v>
      </c>
      <c r="X43" s="132">
        <f t="shared" si="55"/>
        <v>0</v>
      </c>
      <c r="Y43" s="132">
        <f t="shared" si="31"/>
        <v>0</v>
      </c>
      <c r="Z43" s="132">
        <f t="shared" si="32"/>
        <v>0</v>
      </c>
      <c r="AA43" s="132">
        <f t="shared" si="33"/>
        <v>0</v>
      </c>
      <c r="AC43" s="132">
        <f t="shared" si="34"/>
        <v>0</v>
      </c>
      <c r="AE43" s="132">
        <f t="shared" si="35"/>
        <v>0</v>
      </c>
      <c r="AF43" s="132">
        <f t="shared" si="36"/>
        <v>0</v>
      </c>
      <c r="AG43" s="132">
        <f t="shared" si="37"/>
        <v>0</v>
      </c>
      <c r="AH43" s="132">
        <f t="shared" si="38"/>
        <v>0</v>
      </c>
      <c r="AJ43" s="132">
        <f t="shared" si="30"/>
        <v>1</v>
      </c>
      <c r="AK43" s="132">
        <f t="shared" si="39"/>
        <v>0</v>
      </c>
      <c r="AL43" s="132">
        <f t="shared" si="40"/>
        <v>0</v>
      </c>
      <c r="AM43" s="132">
        <f t="shared" si="41"/>
        <v>0</v>
      </c>
      <c r="AN43" s="132">
        <f t="shared" si="42"/>
        <v>0</v>
      </c>
      <c r="AO43" s="132">
        <f t="shared" si="43"/>
        <v>0</v>
      </c>
      <c r="AV43" s="132">
        <f t="shared" si="44"/>
        <v>0</v>
      </c>
      <c r="AW43" s="132">
        <f t="shared" si="45"/>
        <v>0</v>
      </c>
      <c r="AX43" s="132">
        <f t="shared" si="46"/>
        <v>0</v>
      </c>
      <c r="AY43" s="132">
        <f t="shared" si="47"/>
        <v>0</v>
      </c>
      <c r="BA43" s="224"/>
      <c r="BB43" s="224">
        <f t="shared" si="48"/>
        <v>0</v>
      </c>
      <c r="BC43" s="224">
        <f t="shared" si="49"/>
        <v>0</v>
      </c>
      <c r="BD43" s="224">
        <f t="shared" si="50"/>
        <v>0</v>
      </c>
      <c r="BE43" s="228" t="s">
        <v>211</v>
      </c>
      <c r="BF43" s="228">
        <v>213</v>
      </c>
      <c r="BG43" s="228"/>
      <c r="BH43" s="228"/>
      <c r="BI43" s="228"/>
      <c r="BJ43" s="228"/>
      <c r="BK43" s="228"/>
    </row>
    <row r="44" spans="2:63" ht="15" customHeight="1" thickBot="1" x14ac:dyDescent="0.25">
      <c r="B44" s="339" t="s">
        <v>91</v>
      </c>
      <c r="C44" s="381"/>
      <c r="D44" s="381"/>
      <c r="E44" s="381"/>
      <c r="F44" s="382"/>
      <c r="G44" s="294"/>
      <c r="H44" s="392">
        <f>SUM(X31:X43)</f>
        <v>0</v>
      </c>
      <c r="I44" s="85"/>
      <c r="J44" s="9">
        <f>SUM(Y31:Y43)</f>
        <v>0</v>
      </c>
      <c r="K44" s="9">
        <f>SUM(Z31:Z43)</f>
        <v>0</v>
      </c>
      <c r="L44" s="9">
        <f>SUM(AA31:AA43)</f>
        <v>0</v>
      </c>
      <c r="M44" s="10"/>
      <c r="N44" s="10"/>
      <c r="O44" s="10">
        <f>SUM(AC31:AC43)</f>
        <v>0</v>
      </c>
      <c r="P44" s="11">
        <f>AE44</f>
        <v>0</v>
      </c>
      <c r="Q44" s="11">
        <f>AF44</f>
        <v>0</v>
      </c>
      <c r="R44" s="11">
        <f>AG44</f>
        <v>0</v>
      </c>
      <c r="S44" s="314">
        <f>AH44</f>
        <v>0</v>
      </c>
      <c r="T44" s="374"/>
      <c r="V44" s="132">
        <f>SUM(V31:V43)</f>
        <v>0</v>
      </c>
      <c r="W44" s="132">
        <f>SUM(W31:W43)</f>
        <v>0</v>
      </c>
      <c r="X44" s="139">
        <f t="shared" ref="X44:AJ44" si="57">SUM(X31:X43)</f>
        <v>0</v>
      </c>
      <c r="Y44" s="139">
        <f t="shared" si="57"/>
        <v>0</v>
      </c>
      <c r="Z44" s="139">
        <f t="shared" si="57"/>
        <v>0</v>
      </c>
      <c r="AA44" s="139">
        <f t="shared" si="57"/>
        <v>0</v>
      </c>
      <c r="AB44" s="139"/>
      <c r="AC44" s="139">
        <f t="shared" si="57"/>
        <v>0</v>
      </c>
      <c r="AD44" s="139"/>
      <c r="AE44" s="139">
        <f t="shared" si="57"/>
        <v>0</v>
      </c>
      <c r="AF44" s="139">
        <f t="shared" si="57"/>
        <v>0</v>
      </c>
      <c r="AG44" s="139">
        <f t="shared" si="57"/>
        <v>0</v>
      </c>
      <c r="AH44" s="139">
        <f t="shared" si="57"/>
        <v>0</v>
      </c>
      <c r="AI44" s="139"/>
      <c r="AJ44" s="139">
        <f t="shared" si="57"/>
        <v>13</v>
      </c>
      <c r="AK44" s="139">
        <f>SUM(AK31:AK43)</f>
        <v>0</v>
      </c>
      <c r="AL44" s="139">
        <f>SUM(AL31:AL43)</f>
        <v>0</v>
      </c>
      <c r="AM44" s="139">
        <f>SUM(AM31:AM43)</f>
        <v>0</v>
      </c>
      <c r="AN44" s="139">
        <f>SUM(AN31:AN43)</f>
        <v>0</v>
      </c>
      <c r="AO44" s="139">
        <f>SUM(AO31:AO43)</f>
        <v>0</v>
      </c>
      <c r="AP44" s="139"/>
      <c r="AQ44" s="139"/>
      <c r="AR44" s="139"/>
      <c r="AS44" s="139"/>
      <c r="AT44" s="139"/>
      <c r="AU44" s="139"/>
      <c r="AV44" s="139">
        <f>SUM(AV31:AV43)</f>
        <v>0</v>
      </c>
      <c r="AW44" s="139">
        <f>SUM(AW31:AW43)</f>
        <v>0</v>
      </c>
      <c r="AX44" s="139">
        <f>SUM(AX31:AX43)</f>
        <v>0</v>
      </c>
      <c r="AY44" s="139">
        <f>SUM(AY31:AY43)</f>
        <v>0</v>
      </c>
      <c r="BA44" s="224"/>
      <c r="BB44" s="220">
        <f>SUM(BB31:BB43)</f>
        <v>0</v>
      </c>
      <c r="BC44" s="220">
        <f t="shared" ref="BC44:BD44" si="58">SUM(BC31:BC43)</f>
        <v>0</v>
      </c>
      <c r="BD44" s="220">
        <f t="shared" si="58"/>
        <v>0</v>
      </c>
      <c r="BE44" s="228"/>
      <c r="BF44" s="228"/>
      <c r="BG44" s="228"/>
      <c r="BH44" s="228"/>
      <c r="BI44" s="228"/>
      <c r="BJ44" s="228"/>
      <c r="BK44" s="228"/>
    </row>
    <row r="45" spans="2:63" ht="15" customHeight="1" thickBot="1" x14ac:dyDescent="0.25">
      <c r="B45" s="340"/>
      <c r="C45" s="383"/>
      <c r="D45" s="383"/>
      <c r="E45" s="383"/>
      <c r="F45" s="384"/>
      <c r="G45" s="295"/>
      <c r="H45" s="393"/>
      <c r="I45" s="84"/>
      <c r="J45" s="395">
        <f>SUM(J44:O44)</f>
        <v>0</v>
      </c>
      <c r="K45" s="396"/>
      <c r="L45" s="396"/>
      <c r="M45" s="396"/>
      <c r="N45" s="396"/>
      <c r="O45" s="397"/>
      <c r="R45" s="395">
        <f>SUM(R44:S44)</f>
        <v>0</v>
      </c>
      <c r="S45" s="397"/>
      <c r="T45" s="374"/>
      <c r="U45" s="132" t="s">
        <v>81</v>
      </c>
      <c r="V45" s="132">
        <f>V28+V44</f>
        <v>0</v>
      </c>
      <c r="W45" s="132">
        <f>W28+W44</f>
        <v>0</v>
      </c>
      <c r="Z45" s="139">
        <f>J45</f>
        <v>0</v>
      </c>
      <c r="BA45" s="224"/>
      <c r="BB45" s="224"/>
      <c r="BC45" s="224"/>
      <c r="BD45" s="224"/>
      <c r="BE45" s="228"/>
      <c r="BF45" s="228"/>
      <c r="BG45" s="228"/>
      <c r="BH45" s="228"/>
      <c r="BI45" s="228"/>
      <c r="BJ45" s="228"/>
      <c r="BK45" s="228"/>
    </row>
    <row r="46" spans="2:63" ht="15" customHeight="1" thickBot="1" x14ac:dyDescent="0.25">
      <c r="B46" s="339" t="s">
        <v>92</v>
      </c>
      <c r="C46" s="381"/>
      <c r="D46" s="381"/>
      <c r="E46" s="381"/>
      <c r="F46" s="382"/>
      <c r="G46" s="294"/>
      <c r="H46" s="392">
        <f>H28+H44</f>
        <v>0</v>
      </c>
      <c r="I46" s="85"/>
      <c r="J46" s="9">
        <f t="shared" ref="J46:R46" si="59">J28+J44</f>
        <v>0</v>
      </c>
      <c r="K46" s="9">
        <f t="shared" si="59"/>
        <v>0</v>
      </c>
      <c r="L46" s="9">
        <f t="shared" si="59"/>
        <v>0</v>
      </c>
      <c r="M46" s="10"/>
      <c r="N46" s="10"/>
      <c r="O46" s="10">
        <f t="shared" si="59"/>
        <v>0</v>
      </c>
      <c r="P46" s="11">
        <f t="shared" si="59"/>
        <v>0</v>
      </c>
      <c r="Q46" s="13">
        <f t="shared" si="59"/>
        <v>0</v>
      </c>
      <c r="R46" s="9">
        <f t="shared" si="59"/>
        <v>0</v>
      </c>
      <c r="S46" s="315">
        <f>S28+S44</f>
        <v>0</v>
      </c>
      <c r="T46" s="374"/>
      <c r="AE46" s="132">
        <f>AE44+AE28</f>
        <v>0</v>
      </c>
      <c r="AF46" s="132">
        <f t="shared" ref="AF46:AY46" si="60">AF44+AF28</f>
        <v>0</v>
      </c>
      <c r="AG46" s="132">
        <f t="shared" si="60"/>
        <v>0</v>
      </c>
      <c r="AH46" s="132">
        <f t="shared" si="60"/>
        <v>0</v>
      </c>
      <c r="AI46" s="132">
        <f t="shared" si="60"/>
        <v>0</v>
      </c>
      <c r="AJ46" s="132">
        <f t="shared" si="60"/>
        <v>27</v>
      </c>
      <c r="AK46" s="132">
        <f t="shared" si="60"/>
        <v>0</v>
      </c>
      <c r="AL46" s="132">
        <f t="shared" si="60"/>
        <v>0</v>
      </c>
      <c r="AM46" s="132">
        <f t="shared" si="60"/>
        <v>0</v>
      </c>
      <c r="AN46" s="132">
        <f t="shared" si="60"/>
        <v>0</v>
      </c>
      <c r="AO46" s="132">
        <f t="shared" si="60"/>
        <v>0</v>
      </c>
      <c r="AP46" s="132">
        <f t="shared" si="60"/>
        <v>0</v>
      </c>
      <c r="AQ46" s="132">
        <f t="shared" si="60"/>
        <v>0</v>
      </c>
      <c r="AR46" s="132">
        <f t="shared" si="60"/>
        <v>0</v>
      </c>
      <c r="AS46" s="132">
        <f t="shared" si="60"/>
        <v>0</v>
      </c>
      <c r="AT46" s="132">
        <f t="shared" si="60"/>
        <v>0</v>
      </c>
      <c r="AU46" s="132">
        <f t="shared" si="60"/>
        <v>0</v>
      </c>
      <c r="AV46" s="132">
        <f t="shared" si="60"/>
        <v>0</v>
      </c>
      <c r="AW46" s="132">
        <f t="shared" si="60"/>
        <v>0</v>
      </c>
      <c r="AX46" s="132">
        <f t="shared" si="60"/>
        <v>0</v>
      </c>
      <c r="AY46" s="132">
        <f t="shared" si="60"/>
        <v>0</v>
      </c>
      <c r="BA46" s="224"/>
      <c r="BB46" s="225">
        <f>BB44+BB28</f>
        <v>0</v>
      </c>
      <c r="BC46" s="225">
        <f t="shared" ref="BC46:BD46" si="61">BC44+BC28</f>
        <v>0</v>
      </c>
      <c r="BD46" s="225">
        <f t="shared" si="61"/>
        <v>0</v>
      </c>
      <c r="BE46" s="228"/>
      <c r="BF46" s="228"/>
      <c r="BG46" s="228"/>
      <c r="BH46" s="228"/>
      <c r="BI46" s="228"/>
      <c r="BJ46" s="228"/>
      <c r="BK46" s="228"/>
    </row>
    <row r="47" spans="2:63" ht="15" customHeight="1" thickBot="1" x14ac:dyDescent="0.25">
      <c r="B47" s="340"/>
      <c r="C47" s="383"/>
      <c r="D47" s="383"/>
      <c r="E47" s="383"/>
      <c r="F47" s="384"/>
      <c r="G47" s="295"/>
      <c r="H47" s="393"/>
      <c r="I47" s="86"/>
      <c r="J47" s="398">
        <f>J29+J45</f>
        <v>0</v>
      </c>
      <c r="K47" s="399"/>
      <c r="L47" s="399"/>
      <c r="M47" s="399"/>
      <c r="N47" s="399"/>
      <c r="O47" s="400"/>
      <c r="P47" s="14"/>
      <c r="Q47" s="14"/>
      <c r="R47" s="398">
        <f>R29+R45</f>
        <v>0</v>
      </c>
      <c r="S47" s="400"/>
      <c r="T47" s="374"/>
      <c r="BE47" s="228"/>
      <c r="BF47" s="228"/>
      <c r="BG47" s="228"/>
      <c r="BH47" s="228"/>
      <c r="BI47" s="228"/>
      <c r="BJ47" s="228"/>
      <c r="BK47" s="228"/>
    </row>
    <row r="48" spans="2:63" ht="12" customHeight="1" x14ac:dyDescent="0.2">
      <c r="BE48" s="228"/>
      <c r="BF48" s="228"/>
      <c r="BG48" s="228"/>
      <c r="BH48" s="228"/>
      <c r="BI48" s="228"/>
      <c r="BJ48" s="228"/>
      <c r="BK48" s="228"/>
    </row>
    <row r="49" spans="2:63" ht="12" customHeight="1" thickBot="1" x14ac:dyDescent="0.25">
      <c r="I49" s="316" t="s">
        <v>229</v>
      </c>
      <c r="J49" s="4" t="s">
        <v>235</v>
      </c>
      <c r="K49" s="25"/>
      <c r="L49" s="25"/>
      <c r="M49" s="25"/>
      <c r="N49" s="25"/>
      <c r="O49" s="25"/>
      <c r="P49" s="25"/>
      <c r="Q49" s="25"/>
      <c r="BE49" s="228"/>
      <c r="BF49" s="228"/>
      <c r="BG49" s="228"/>
      <c r="BH49" s="228"/>
      <c r="BI49" s="228"/>
      <c r="BJ49" s="228"/>
      <c r="BK49" s="228"/>
    </row>
    <row r="50" spans="2:63" ht="12" customHeight="1" x14ac:dyDescent="0.2">
      <c r="B50" s="388" t="s">
        <v>0</v>
      </c>
      <c r="C50" s="376" t="s">
        <v>32</v>
      </c>
      <c r="D50" s="376" t="s">
        <v>33</v>
      </c>
      <c r="E50" s="376" t="s">
        <v>3</v>
      </c>
      <c r="I50" s="316" t="s">
        <v>228</v>
      </c>
      <c r="J50" s="4" t="s">
        <v>236</v>
      </c>
      <c r="K50" s="25"/>
      <c r="L50" s="25"/>
      <c r="M50" s="25"/>
      <c r="N50" s="25"/>
      <c r="O50" s="25"/>
      <c r="P50" s="25"/>
      <c r="Q50" s="25"/>
      <c r="BE50" s="228"/>
      <c r="BF50" s="228"/>
      <c r="BG50" s="228"/>
      <c r="BH50" s="228"/>
      <c r="BI50" s="228"/>
      <c r="BJ50" s="228"/>
      <c r="BK50" s="228"/>
    </row>
    <row r="51" spans="2:63" ht="12" customHeight="1" thickBot="1" x14ac:dyDescent="0.25">
      <c r="B51" s="389"/>
      <c r="C51" s="385"/>
      <c r="D51" s="385"/>
      <c r="E51" s="385"/>
      <c r="I51" s="26" t="s">
        <v>9</v>
      </c>
      <c r="J51" s="25" t="s">
        <v>40</v>
      </c>
      <c r="K51" s="25"/>
      <c r="L51" s="25"/>
      <c r="M51" s="25"/>
      <c r="N51" s="25"/>
      <c r="O51" s="25"/>
      <c r="P51" s="25"/>
      <c r="Q51" s="25"/>
      <c r="BE51" s="228"/>
      <c r="BF51" s="228"/>
      <c r="BG51" s="228"/>
      <c r="BH51" s="228"/>
      <c r="BI51" s="228"/>
      <c r="BJ51" s="228"/>
      <c r="BK51" s="228"/>
    </row>
    <row r="52" spans="2:63" ht="12" customHeight="1" x14ac:dyDescent="0.2">
      <c r="B52" s="15">
        <v>1</v>
      </c>
      <c r="C52" s="390" t="s">
        <v>34</v>
      </c>
      <c r="D52" s="27"/>
      <c r="E52" s="28"/>
      <c r="I52" s="26" t="s">
        <v>4</v>
      </c>
      <c r="J52" s="25" t="s">
        <v>41</v>
      </c>
      <c r="K52" s="25"/>
      <c r="L52" s="25"/>
      <c r="M52" s="25"/>
      <c r="N52" s="25"/>
      <c r="O52" s="25"/>
      <c r="P52" s="25"/>
      <c r="Q52" s="25"/>
      <c r="BE52" s="228"/>
      <c r="BF52" s="228"/>
      <c r="BG52" s="228"/>
      <c r="BH52" s="228"/>
      <c r="BI52" s="228"/>
      <c r="BJ52" s="228"/>
      <c r="BK52" s="228"/>
    </row>
    <row r="53" spans="2:63" ht="12" customHeight="1" thickBot="1" x14ac:dyDescent="0.25">
      <c r="B53" s="16">
        <v>2</v>
      </c>
      <c r="C53" s="391"/>
      <c r="D53" s="29"/>
      <c r="E53" s="30"/>
      <c r="I53" s="26" t="s">
        <v>5</v>
      </c>
      <c r="J53" s="25" t="s">
        <v>42</v>
      </c>
      <c r="K53" s="25"/>
      <c r="L53" s="25"/>
      <c r="M53" s="25"/>
      <c r="N53" s="25"/>
      <c r="O53" s="25"/>
      <c r="P53" s="25"/>
      <c r="Q53" s="25"/>
    </row>
    <row r="54" spans="2:63" ht="12" customHeight="1" x14ac:dyDescent="0.2">
      <c r="B54" s="15">
        <v>3</v>
      </c>
      <c r="C54" s="390" t="s">
        <v>35</v>
      </c>
      <c r="D54" s="27"/>
      <c r="E54" s="28"/>
      <c r="I54" s="26" t="s">
        <v>6</v>
      </c>
      <c r="J54" s="25" t="s">
        <v>43</v>
      </c>
    </row>
    <row r="55" spans="2:63" ht="12" customHeight="1" thickBot="1" x14ac:dyDescent="0.25">
      <c r="B55" s="16">
        <v>4</v>
      </c>
      <c r="C55" s="391"/>
      <c r="D55" s="29"/>
      <c r="E55" s="30"/>
      <c r="I55" s="26" t="s">
        <v>7</v>
      </c>
      <c r="J55" s="25" t="s">
        <v>44</v>
      </c>
    </row>
    <row r="56" spans="2:63" ht="12" customHeight="1" x14ac:dyDescent="0.2">
      <c r="B56" s="15">
        <v>5</v>
      </c>
      <c r="C56" s="390" t="s">
        <v>36</v>
      </c>
      <c r="D56" s="27"/>
      <c r="E56" s="28"/>
      <c r="I56" s="316" t="s">
        <v>226</v>
      </c>
      <c r="J56" s="4" t="s">
        <v>241</v>
      </c>
      <c r="K56" s="25"/>
      <c r="L56" s="25"/>
      <c r="M56" s="25"/>
      <c r="N56" s="25"/>
      <c r="O56" s="25"/>
      <c r="P56" s="25"/>
      <c r="Q56" s="25"/>
    </row>
    <row r="57" spans="2:63" ht="12" customHeight="1" thickBot="1" x14ac:dyDescent="0.25">
      <c r="B57" s="16">
        <v>6</v>
      </c>
      <c r="C57" s="391"/>
      <c r="D57" s="29"/>
      <c r="E57" s="30"/>
      <c r="I57" s="316" t="s">
        <v>227</v>
      </c>
      <c r="J57" s="4" t="s">
        <v>242</v>
      </c>
      <c r="K57" s="25"/>
      <c r="L57" s="25"/>
      <c r="M57" s="25"/>
      <c r="N57" s="25"/>
      <c r="O57" s="25"/>
      <c r="P57" s="25"/>
      <c r="Q57" s="25"/>
    </row>
    <row r="58" spans="2:63" ht="12" customHeight="1" x14ac:dyDescent="0.2">
      <c r="B58" s="15">
        <v>7</v>
      </c>
      <c r="C58" s="390" t="s">
        <v>37</v>
      </c>
      <c r="D58" s="27"/>
      <c r="E58" s="141"/>
      <c r="I58" s="26" t="s">
        <v>12</v>
      </c>
      <c r="J58" s="25" t="s">
        <v>45</v>
      </c>
      <c r="K58" s="25"/>
      <c r="L58" s="25"/>
      <c r="M58" s="25"/>
      <c r="N58" s="25"/>
      <c r="O58" s="25"/>
      <c r="P58" s="25"/>
      <c r="Q58" s="25"/>
    </row>
    <row r="59" spans="2:63" ht="12" customHeight="1" thickBot="1" x14ac:dyDescent="0.25">
      <c r="B59" s="16">
        <v>8</v>
      </c>
      <c r="C59" s="391"/>
      <c r="D59" s="29"/>
      <c r="E59" s="142"/>
      <c r="I59" s="26" t="s">
        <v>13</v>
      </c>
      <c r="J59" s="25" t="s">
        <v>46</v>
      </c>
      <c r="K59" s="25"/>
      <c r="L59" s="25"/>
      <c r="M59" s="25"/>
      <c r="N59" s="25"/>
      <c r="O59" s="25"/>
      <c r="P59" s="25"/>
      <c r="Q59" s="25"/>
    </row>
    <row r="60" spans="2:63" ht="12" customHeight="1" x14ac:dyDescent="0.2">
      <c r="B60" s="15">
        <v>9</v>
      </c>
      <c r="C60" s="390" t="s">
        <v>38</v>
      </c>
      <c r="D60" s="27"/>
      <c r="E60" s="28"/>
      <c r="I60" s="26" t="s">
        <v>10</v>
      </c>
      <c r="J60" s="25" t="s">
        <v>47</v>
      </c>
      <c r="K60" s="25"/>
      <c r="L60" s="25"/>
      <c r="M60" s="25"/>
      <c r="N60" s="25"/>
      <c r="O60" s="25"/>
      <c r="P60" s="25"/>
      <c r="Q60" s="25"/>
    </row>
    <row r="61" spans="2:63" ht="12" customHeight="1" thickBot="1" x14ac:dyDescent="0.25">
      <c r="B61" s="16">
        <v>10</v>
      </c>
      <c r="C61" s="391"/>
      <c r="D61" s="29"/>
      <c r="E61" s="30"/>
      <c r="I61" s="26" t="s">
        <v>11</v>
      </c>
      <c r="J61" s="25" t="s">
        <v>48</v>
      </c>
      <c r="K61" s="25"/>
      <c r="L61" s="25"/>
      <c r="M61" s="25"/>
      <c r="N61" s="25"/>
      <c r="O61" s="25"/>
      <c r="P61" s="25"/>
      <c r="Q61" s="25"/>
    </row>
    <row r="62" spans="2:63" ht="12" customHeight="1" x14ac:dyDescent="0.2">
      <c r="B62" s="15">
        <v>11</v>
      </c>
      <c r="C62" s="390" t="s">
        <v>56</v>
      </c>
      <c r="D62" s="27"/>
      <c r="E62" s="28"/>
      <c r="I62" s="26" t="s">
        <v>14</v>
      </c>
      <c r="J62" s="25" t="s">
        <v>49</v>
      </c>
      <c r="K62" s="25"/>
      <c r="L62" s="25"/>
      <c r="M62" s="25"/>
      <c r="N62" s="25"/>
      <c r="O62" s="25"/>
      <c r="P62" s="25"/>
      <c r="Q62" s="25"/>
    </row>
    <row r="63" spans="2:63" ht="12" customHeight="1" thickBot="1" x14ac:dyDescent="0.25">
      <c r="B63" s="16">
        <v>12</v>
      </c>
      <c r="C63" s="391"/>
      <c r="D63" s="29"/>
      <c r="E63" s="30"/>
      <c r="I63" s="26" t="s">
        <v>31</v>
      </c>
      <c r="J63" s="25" t="s">
        <v>50</v>
      </c>
      <c r="K63" s="25"/>
      <c r="L63" s="25"/>
      <c r="M63" s="25"/>
      <c r="N63" s="25"/>
      <c r="O63" s="25"/>
      <c r="P63" s="25"/>
      <c r="Q63" s="25"/>
    </row>
    <row r="64" spans="2:63" ht="12" customHeight="1" x14ac:dyDescent="0.2">
      <c r="B64" s="15">
        <v>13</v>
      </c>
      <c r="C64" s="390" t="s">
        <v>57</v>
      </c>
      <c r="D64" s="27"/>
      <c r="E64" s="28"/>
      <c r="I64" s="26" t="s">
        <v>5</v>
      </c>
      <c r="J64" s="25" t="s">
        <v>51</v>
      </c>
      <c r="K64" s="25"/>
      <c r="L64" s="25"/>
      <c r="M64" s="25"/>
      <c r="N64" s="25"/>
      <c r="O64" s="25"/>
      <c r="P64" s="25"/>
      <c r="Q64" s="25"/>
    </row>
    <row r="65" spans="2:20" ht="12" customHeight="1" thickBot="1" x14ac:dyDescent="0.25">
      <c r="B65" s="16">
        <v>14</v>
      </c>
      <c r="C65" s="391"/>
      <c r="D65" s="29"/>
      <c r="E65" s="30"/>
      <c r="I65" s="26" t="s">
        <v>4</v>
      </c>
      <c r="J65" s="25" t="s">
        <v>52</v>
      </c>
      <c r="K65" s="25"/>
      <c r="L65" s="25"/>
      <c r="M65" s="25"/>
      <c r="N65" s="25"/>
      <c r="O65" s="25"/>
      <c r="P65" s="25"/>
      <c r="Q65" s="25"/>
    </row>
    <row r="66" spans="2:20" ht="12" customHeight="1" x14ac:dyDescent="0.2">
      <c r="B66" s="15">
        <v>15</v>
      </c>
      <c r="C66" s="390" t="s">
        <v>58</v>
      </c>
      <c r="D66" s="27"/>
      <c r="E66" s="28"/>
      <c r="I66" s="26" t="s">
        <v>24</v>
      </c>
      <c r="J66" s="25" t="s">
        <v>53</v>
      </c>
    </row>
    <row r="67" spans="2:20" ht="12" thickBot="1" x14ac:dyDescent="0.25">
      <c r="B67" s="16">
        <v>16</v>
      </c>
      <c r="C67" s="391"/>
      <c r="D67" s="29"/>
      <c r="E67" s="30"/>
      <c r="I67" s="26" t="s">
        <v>32</v>
      </c>
      <c r="J67" s="25" t="s">
        <v>54</v>
      </c>
    </row>
    <row r="68" spans="2:20" x14ac:dyDescent="0.2">
      <c r="B68" s="15">
        <v>13</v>
      </c>
      <c r="C68" s="390" t="s">
        <v>59</v>
      </c>
      <c r="D68" s="27"/>
      <c r="E68" s="28"/>
      <c r="I68" s="26" t="s">
        <v>26</v>
      </c>
      <c r="J68" s="25" t="s">
        <v>55</v>
      </c>
    </row>
    <row r="69" spans="2:20" ht="12" thickBot="1" x14ac:dyDescent="0.25">
      <c r="B69" s="16">
        <v>14</v>
      </c>
      <c r="C69" s="391"/>
      <c r="D69" s="29"/>
      <c r="E69" s="30"/>
    </row>
    <row r="71" spans="2:20" ht="12.75" x14ac:dyDescent="0.2">
      <c r="B71" s="214" t="str">
        <f>Pagina1!A49</f>
        <v>DECAN,</v>
      </c>
      <c r="E71" s="251">
        <f>Pagina1!F52</f>
        <v>0</v>
      </c>
      <c r="K71" s="329" t="str">
        <f>Pagina1!I49</f>
        <v>DIRECTOR DEPARTAMENT,</v>
      </c>
      <c r="L71" s="329"/>
      <c r="M71" s="329"/>
      <c r="N71" s="329"/>
      <c r="O71" s="329"/>
      <c r="P71" s="329"/>
      <c r="Q71" s="329"/>
      <c r="R71" s="329"/>
      <c r="S71" s="329"/>
      <c r="T71" s="329"/>
    </row>
    <row r="72" spans="2:20" ht="12.75" x14ac:dyDescent="0.2">
      <c r="B72" s="1"/>
      <c r="E72" s="234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2:20" ht="12.75" x14ac:dyDescent="0.2">
      <c r="B73" s="50">
        <f>Pagina1!A51</f>
        <v>0</v>
      </c>
      <c r="C73" s="50"/>
      <c r="D73" s="51"/>
      <c r="E73" s="251">
        <f>Pagina1!$D$54</f>
        <v>0</v>
      </c>
      <c r="F73" s="51"/>
      <c r="G73" s="51"/>
      <c r="H73" s="51"/>
      <c r="I73" s="51"/>
      <c r="J73" s="328">
        <f>Pagina1!G51</f>
        <v>0</v>
      </c>
      <c r="K73" s="328"/>
      <c r="L73" s="328"/>
      <c r="M73" s="328"/>
      <c r="N73" s="328"/>
      <c r="O73" s="328"/>
      <c r="P73" s="328"/>
      <c r="Q73" s="328"/>
      <c r="R73" s="328"/>
      <c r="S73" s="328"/>
      <c r="T73" s="328"/>
    </row>
    <row r="74" spans="2:20" ht="12.75" x14ac:dyDescent="0.2">
      <c r="C74" s="50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234" t="str">
        <f>Pagina1!I53</f>
        <v>.</v>
      </c>
    </row>
    <row r="75" spans="2:20" ht="12.75" x14ac:dyDescent="0.2">
      <c r="C75" s="50"/>
      <c r="D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</row>
    <row r="76" spans="2:20" x14ac:dyDescent="0.2"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</row>
    <row r="77" spans="2:20" x14ac:dyDescent="0.2"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</row>
    <row r="78" spans="2:20" x14ac:dyDescent="0.2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</row>
    <row r="79" spans="2:20" x14ac:dyDescent="0.2"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</row>
    <row r="80" spans="2:20" x14ac:dyDescent="0.2"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</row>
    <row r="81" spans="2:20" x14ac:dyDescent="0.2"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</row>
    <row r="82" spans="2:20" x14ac:dyDescent="0.2"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</row>
    <row r="83" spans="2:20" x14ac:dyDescent="0.2"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</row>
    <row r="84" spans="2:20" x14ac:dyDescent="0.2"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</row>
    <row r="85" spans="2:20" x14ac:dyDescent="0.2"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</row>
    <row r="86" spans="2:20" x14ac:dyDescent="0.2"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</row>
    <row r="87" spans="2:20" x14ac:dyDescent="0.2"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</row>
    <row r="88" spans="2:20" x14ac:dyDescent="0.2"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</row>
    <row r="89" spans="2:20" x14ac:dyDescent="0.2"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</row>
    <row r="90" spans="2:20" x14ac:dyDescent="0.2"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</row>
    <row r="91" spans="2:20" x14ac:dyDescent="0.2"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</row>
    <row r="92" spans="2:20" x14ac:dyDescent="0.2"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</row>
    <row r="93" spans="2:20" x14ac:dyDescent="0.2"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</row>
    <row r="94" spans="2:20" x14ac:dyDescent="0.2"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</row>
    <row r="95" spans="2:20" x14ac:dyDescent="0.2"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</row>
    <row r="96" spans="2:20" x14ac:dyDescent="0.2"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</row>
    <row r="97" spans="2:20" x14ac:dyDescent="0.2"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</row>
    <row r="98" spans="2:20" x14ac:dyDescent="0.2"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</row>
    <row r="99" spans="2:20" x14ac:dyDescent="0.2"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</row>
    <row r="100" spans="2:20" x14ac:dyDescent="0.2"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</row>
    <row r="101" spans="2:20" x14ac:dyDescent="0.2"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</row>
    <row r="102" spans="2:20" x14ac:dyDescent="0.2"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</row>
    <row r="103" spans="2:20" x14ac:dyDescent="0.2"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</row>
    <row r="104" spans="2:20" x14ac:dyDescent="0.2"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</row>
    <row r="105" spans="2:20" x14ac:dyDescent="0.2"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</row>
    <row r="106" spans="2:20" x14ac:dyDescent="0.2"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</row>
    <row r="107" spans="2:20" x14ac:dyDescent="0.2"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</row>
    <row r="108" spans="2:20" x14ac:dyDescent="0.2"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</row>
    <row r="109" spans="2:20" x14ac:dyDescent="0.2"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</row>
    <row r="110" spans="2:20" x14ac:dyDescent="0.2"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</row>
    <row r="111" spans="2:20" x14ac:dyDescent="0.2"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</row>
    <row r="112" spans="2:20" x14ac:dyDescent="0.2"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</row>
    <row r="113" spans="2:20" x14ac:dyDescent="0.2"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</row>
    <row r="114" spans="2:20" x14ac:dyDescent="0.2"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</row>
    <row r="115" spans="2:20" x14ac:dyDescent="0.2"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</row>
    <row r="116" spans="2:20" x14ac:dyDescent="0.2"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</row>
    <row r="117" spans="2:20" x14ac:dyDescent="0.2"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</row>
    <row r="118" spans="2:20" x14ac:dyDescent="0.2"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</row>
    <row r="119" spans="2:20" x14ac:dyDescent="0.2"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</row>
    <row r="120" spans="2:20" x14ac:dyDescent="0.2"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</row>
    <row r="121" spans="2:20" x14ac:dyDescent="0.2"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</row>
    <row r="122" spans="2:20" x14ac:dyDescent="0.2"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</row>
    <row r="123" spans="2:20" x14ac:dyDescent="0.2"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</row>
    <row r="124" spans="2:20" x14ac:dyDescent="0.2"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</row>
    <row r="125" spans="2:20" x14ac:dyDescent="0.2"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</row>
    <row r="126" spans="2:20" x14ac:dyDescent="0.2"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</row>
    <row r="127" spans="2:20" x14ac:dyDescent="0.2"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</row>
    <row r="128" spans="2:20" x14ac:dyDescent="0.2"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</row>
    <row r="129" spans="2:20" x14ac:dyDescent="0.2"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</row>
    <row r="130" spans="2:20" x14ac:dyDescent="0.2"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</row>
    <row r="131" spans="2:20" x14ac:dyDescent="0.2"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</row>
    <row r="132" spans="2:20" x14ac:dyDescent="0.2"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</row>
    <row r="133" spans="2:20" x14ac:dyDescent="0.2"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</row>
    <row r="134" spans="2:20" x14ac:dyDescent="0.2"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</row>
    <row r="135" spans="2:20" x14ac:dyDescent="0.2"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</row>
    <row r="136" spans="2:20" x14ac:dyDescent="0.2"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</row>
    <row r="137" spans="2:20" x14ac:dyDescent="0.2"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</row>
    <row r="138" spans="2:20" x14ac:dyDescent="0.2"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</row>
    <row r="139" spans="2:20" x14ac:dyDescent="0.2"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</row>
    <row r="140" spans="2:20" x14ac:dyDescent="0.2"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</row>
    <row r="141" spans="2:20" x14ac:dyDescent="0.2"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</row>
    <row r="142" spans="2:20" x14ac:dyDescent="0.2"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</row>
    <row r="143" spans="2:20" x14ac:dyDescent="0.2"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</row>
    <row r="144" spans="2:20" x14ac:dyDescent="0.2"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</row>
    <row r="145" spans="2:20" x14ac:dyDescent="0.2"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</row>
    <row r="146" spans="2:20" x14ac:dyDescent="0.2"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</row>
    <row r="147" spans="2:20" x14ac:dyDescent="0.2"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</row>
    <row r="148" spans="2:20" x14ac:dyDescent="0.2"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</row>
    <row r="149" spans="2:20" x14ac:dyDescent="0.2"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</row>
    <row r="150" spans="2:20" x14ac:dyDescent="0.2"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</row>
    <row r="151" spans="2:20" x14ac:dyDescent="0.2"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</row>
    <row r="152" spans="2:20" x14ac:dyDescent="0.2"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</row>
    <row r="153" spans="2:20" x14ac:dyDescent="0.2"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</row>
    <row r="154" spans="2:20" x14ac:dyDescent="0.2"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</row>
    <row r="155" spans="2:20" x14ac:dyDescent="0.2"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</row>
    <row r="156" spans="2:20" x14ac:dyDescent="0.2"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</row>
    <row r="157" spans="2:20" x14ac:dyDescent="0.2"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</row>
    <row r="158" spans="2:20" x14ac:dyDescent="0.2"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</row>
    <row r="159" spans="2:20" x14ac:dyDescent="0.2"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</row>
    <row r="160" spans="2:20" x14ac:dyDescent="0.2"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</row>
    <row r="161" spans="2:20" x14ac:dyDescent="0.2"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</row>
    <row r="162" spans="2:20" x14ac:dyDescent="0.2"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</row>
    <row r="163" spans="2:20" x14ac:dyDescent="0.2"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</row>
    <row r="164" spans="2:20" x14ac:dyDescent="0.2"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</row>
    <row r="165" spans="2:20" x14ac:dyDescent="0.2"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</row>
    <row r="166" spans="2:20" x14ac:dyDescent="0.2"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</row>
    <row r="167" spans="2:20" x14ac:dyDescent="0.2"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</row>
    <row r="168" spans="2:20" x14ac:dyDescent="0.2"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</row>
    <row r="169" spans="2:20" x14ac:dyDescent="0.2"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</row>
    <row r="170" spans="2:20" x14ac:dyDescent="0.2"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</row>
    <row r="171" spans="2:20" x14ac:dyDescent="0.2"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</row>
    <row r="172" spans="2:20" x14ac:dyDescent="0.2"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</row>
    <row r="173" spans="2:20" x14ac:dyDescent="0.2"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</row>
    <row r="174" spans="2:20" x14ac:dyDescent="0.2"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</row>
    <row r="175" spans="2:20" x14ac:dyDescent="0.2"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</row>
    <row r="176" spans="2:20" x14ac:dyDescent="0.2"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</row>
    <row r="177" spans="2:20" x14ac:dyDescent="0.2"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</row>
    <row r="178" spans="2:20" x14ac:dyDescent="0.2"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</row>
    <row r="179" spans="2:20" x14ac:dyDescent="0.2"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</row>
    <row r="180" spans="2:20" x14ac:dyDescent="0.2"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</row>
    <row r="181" spans="2:20" x14ac:dyDescent="0.2"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</row>
    <row r="182" spans="2:20" x14ac:dyDescent="0.2"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</row>
    <row r="183" spans="2:20" x14ac:dyDescent="0.2"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</row>
    <row r="184" spans="2:20" x14ac:dyDescent="0.2"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</row>
    <row r="185" spans="2:20" x14ac:dyDescent="0.2"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</row>
    <row r="186" spans="2:20" x14ac:dyDescent="0.2"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</row>
    <row r="187" spans="2:20" x14ac:dyDescent="0.2"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</row>
    <row r="188" spans="2:20" x14ac:dyDescent="0.2"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</row>
    <row r="189" spans="2:20" x14ac:dyDescent="0.2"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</row>
    <row r="190" spans="2:20" x14ac:dyDescent="0.2"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</row>
    <row r="191" spans="2:20" x14ac:dyDescent="0.2"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</row>
    <row r="192" spans="2:20" x14ac:dyDescent="0.2"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</row>
    <row r="193" spans="2:20" x14ac:dyDescent="0.2"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</row>
    <row r="194" spans="2:20" x14ac:dyDescent="0.2"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</row>
    <row r="195" spans="2:20" x14ac:dyDescent="0.2"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</row>
    <row r="196" spans="2:20" x14ac:dyDescent="0.2"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</row>
    <row r="197" spans="2:20" x14ac:dyDescent="0.2"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</row>
    <row r="198" spans="2:20" x14ac:dyDescent="0.2"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</row>
    <row r="199" spans="2:20" x14ac:dyDescent="0.2"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</row>
    <row r="200" spans="2:20" x14ac:dyDescent="0.2"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</row>
    <row r="201" spans="2:20" x14ac:dyDescent="0.2"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</row>
    <row r="202" spans="2:20" x14ac:dyDescent="0.2"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</row>
    <row r="203" spans="2:20" x14ac:dyDescent="0.2"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</row>
    <row r="204" spans="2:20" x14ac:dyDescent="0.2"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</row>
    <row r="205" spans="2:20" x14ac:dyDescent="0.2"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</row>
    <row r="206" spans="2:20" x14ac:dyDescent="0.2"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</row>
    <row r="207" spans="2:20" x14ac:dyDescent="0.2"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</row>
    <row r="208" spans="2:20" x14ac:dyDescent="0.2"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</row>
    <row r="209" spans="2:20" x14ac:dyDescent="0.2"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</row>
    <row r="210" spans="2:20" x14ac:dyDescent="0.2"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</row>
    <row r="211" spans="2:20" x14ac:dyDescent="0.2"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</row>
    <row r="212" spans="2:20" x14ac:dyDescent="0.2"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</row>
    <row r="213" spans="2:20" x14ac:dyDescent="0.2"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</row>
    <row r="214" spans="2:20" x14ac:dyDescent="0.2"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</row>
    <row r="215" spans="2:20" x14ac:dyDescent="0.2"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</row>
    <row r="216" spans="2:20" x14ac:dyDescent="0.2"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</row>
    <row r="217" spans="2:20" x14ac:dyDescent="0.2"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</row>
    <row r="218" spans="2:20" x14ac:dyDescent="0.2"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</row>
    <row r="219" spans="2:20" x14ac:dyDescent="0.2"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</row>
    <row r="220" spans="2:20" x14ac:dyDescent="0.2"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</row>
    <row r="221" spans="2:20" x14ac:dyDescent="0.2"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</row>
    <row r="222" spans="2:20" x14ac:dyDescent="0.2"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</row>
    <row r="223" spans="2:20" x14ac:dyDescent="0.2"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</row>
    <row r="224" spans="2:20" x14ac:dyDescent="0.2"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</row>
    <row r="225" spans="2:20" x14ac:dyDescent="0.2"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</row>
    <row r="226" spans="2:20" x14ac:dyDescent="0.2"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</row>
    <row r="227" spans="2:20" x14ac:dyDescent="0.2"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</row>
    <row r="228" spans="2:20" x14ac:dyDescent="0.2"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</row>
    <row r="229" spans="2:20" x14ac:dyDescent="0.2"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</row>
    <row r="230" spans="2:20" x14ac:dyDescent="0.2"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</row>
    <row r="231" spans="2:20" x14ac:dyDescent="0.2"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</row>
    <row r="232" spans="2:20" x14ac:dyDescent="0.2"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</row>
    <row r="233" spans="2:20" x14ac:dyDescent="0.2"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</row>
    <row r="234" spans="2:20" x14ac:dyDescent="0.2"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</row>
    <row r="235" spans="2:20" x14ac:dyDescent="0.2"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</row>
    <row r="236" spans="2:20" x14ac:dyDescent="0.2"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</row>
    <row r="237" spans="2:20" x14ac:dyDescent="0.2"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</row>
    <row r="238" spans="2:20" x14ac:dyDescent="0.2"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</row>
    <row r="239" spans="2:20" x14ac:dyDescent="0.2"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</row>
    <row r="240" spans="2:20" x14ac:dyDescent="0.2"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</row>
    <row r="241" spans="2:20" x14ac:dyDescent="0.2"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</row>
    <row r="242" spans="2:20" x14ac:dyDescent="0.2"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</row>
    <row r="243" spans="2:20" x14ac:dyDescent="0.2"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</row>
    <row r="244" spans="2:20" x14ac:dyDescent="0.2"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</row>
    <row r="245" spans="2:20" x14ac:dyDescent="0.2"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</row>
    <row r="246" spans="2:20" x14ac:dyDescent="0.2"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</row>
    <row r="247" spans="2:20" x14ac:dyDescent="0.2"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</row>
    <row r="248" spans="2:20" x14ac:dyDescent="0.2"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</row>
    <row r="249" spans="2:20" x14ac:dyDescent="0.2"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</row>
    <row r="250" spans="2:20" x14ac:dyDescent="0.2"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</row>
    <row r="251" spans="2:20" x14ac:dyDescent="0.2"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</row>
    <row r="252" spans="2:20" x14ac:dyDescent="0.2"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</row>
    <row r="253" spans="2:20" x14ac:dyDescent="0.2"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</row>
    <row r="254" spans="2:20" x14ac:dyDescent="0.2"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</row>
    <row r="255" spans="2:20" x14ac:dyDescent="0.2"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</row>
    <row r="256" spans="2:20" x14ac:dyDescent="0.2"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</row>
    <row r="257" spans="2:20" x14ac:dyDescent="0.2"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</row>
    <row r="258" spans="2:20" x14ac:dyDescent="0.2"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</row>
    <row r="259" spans="2:20" x14ac:dyDescent="0.2"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</row>
    <row r="260" spans="2:20" x14ac:dyDescent="0.2"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</row>
    <row r="261" spans="2:20" x14ac:dyDescent="0.2"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</row>
    <row r="262" spans="2:20" x14ac:dyDescent="0.2"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</row>
    <row r="263" spans="2:20" x14ac:dyDescent="0.2"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</row>
    <row r="264" spans="2:20" x14ac:dyDescent="0.2"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</row>
    <row r="265" spans="2:20" x14ac:dyDescent="0.2"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</row>
    <row r="266" spans="2:20" x14ac:dyDescent="0.2"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</row>
    <row r="267" spans="2:20" x14ac:dyDescent="0.2"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</row>
    <row r="268" spans="2:20" x14ac:dyDescent="0.2"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</row>
    <row r="269" spans="2:20" x14ac:dyDescent="0.2"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</row>
    <row r="270" spans="2:20" x14ac:dyDescent="0.2"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</row>
    <row r="271" spans="2:20" x14ac:dyDescent="0.2"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</row>
    <row r="272" spans="2:20" x14ac:dyDescent="0.2"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</row>
    <row r="273" spans="2:20" x14ac:dyDescent="0.2"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</row>
    <row r="274" spans="2:20" x14ac:dyDescent="0.2"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</row>
    <row r="275" spans="2:20" x14ac:dyDescent="0.2"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</row>
    <row r="276" spans="2:20" x14ac:dyDescent="0.2"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</row>
    <row r="277" spans="2:20" x14ac:dyDescent="0.2"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</row>
    <row r="278" spans="2:20" x14ac:dyDescent="0.2"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</row>
    <row r="279" spans="2:20" x14ac:dyDescent="0.2"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</row>
    <row r="280" spans="2:20" x14ac:dyDescent="0.2"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</row>
    <row r="281" spans="2:20" x14ac:dyDescent="0.2"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</row>
    <row r="282" spans="2:20" x14ac:dyDescent="0.2"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</row>
    <row r="283" spans="2:20" x14ac:dyDescent="0.2"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</row>
    <row r="284" spans="2:20" x14ac:dyDescent="0.2"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</row>
    <row r="285" spans="2:20" x14ac:dyDescent="0.2"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</row>
    <row r="286" spans="2:20" x14ac:dyDescent="0.2"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</row>
    <row r="287" spans="2:20" x14ac:dyDescent="0.2"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</row>
    <row r="288" spans="2:20" x14ac:dyDescent="0.2"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</row>
    <row r="289" spans="2:20" x14ac:dyDescent="0.2"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</row>
    <row r="290" spans="2:20" x14ac:dyDescent="0.2"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</row>
    <row r="291" spans="2:20" x14ac:dyDescent="0.2"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</row>
    <row r="292" spans="2:20" x14ac:dyDescent="0.2"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</row>
    <row r="293" spans="2:20" x14ac:dyDescent="0.2"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</row>
    <row r="294" spans="2:20" x14ac:dyDescent="0.2"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</row>
    <row r="295" spans="2:20" x14ac:dyDescent="0.2"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</row>
    <row r="296" spans="2:20" x14ac:dyDescent="0.2"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</row>
    <row r="297" spans="2:20" x14ac:dyDescent="0.2"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</row>
    <row r="298" spans="2:20" x14ac:dyDescent="0.2"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</row>
    <row r="299" spans="2:20" x14ac:dyDescent="0.2"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</row>
    <row r="300" spans="2:20" x14ac:dyDescent="0.2"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</row>
    <row r="301" spans="2:20" x14ac:dyDescent="0.2"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</row>
    <row r="302" spans="2:20" x14ac:dyDescent="0.2"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</row>
    <row r="303" spans="2:20" x14ac:dyDescent="0.2"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</row>
    <row r="304" spans="2:20" x14ac:dyDescent="0.2"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</row>
    <row r="305" spans="2:20" x14ac:dyDescent="0.2"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</row>
  </sheetData>
  <sheetProtection selectLockedCells="1"/>
  <mergeCells count="43">
    <mergeCell ref="B5:S5"/>
    <mergeCell ref="B9:S9"/>
    <mergeCell ref="B11:S11"/>
    <mergeCell ref="B12:B13"/>
    <mergeCell ref="C12:C13"/>
    <mergeCell ref="D12:D13"/>
    <mergeCell ref="E12:E13"/>
    <mergeCell ref="F12:F13"/>
    <mergeCell ref="G12:H12"/>
    <mergeCell ref="I12:I13"/>
    <mergeCell ref="J12:O12"/>
    <mergeCell ref="P12:S12"/>
    <mergeCell ref="T12:T13"/>
    <mergeCell ref="B28:F29"/>
    <mergeCell ref="H28:H29"/>
    <mergeCell ref="T28:T30"/>
    <mergeCell ref="J29:O29"/>
    <mergeCell ref="R29:S29"/>
    <mergeCell ref="B30:S30"/>
    <mergeCell ref="C54:C55"/>
    <mergeCell ref="B44:F45"/>
    <mergeCell ref="H44:H45"/>
    <mergeCell ref="T44:T47"/>
    <mergeCell ref="J45:O45"/>
    <mergeCell ref="R45:S45"/>
    <mergeCell ref="B46:F47"/>
    <mergeCell ref="H46:H47"/>
    <mergeCell ref="J47:O47"/>
    <mergeCell ref="R47:S47"/>
    <mergeCell ref="B50:B51"/>
    <mergeCell ref="C50:C51"/>
    <mergeCell ref="D50:D51"/>
    <mergeCell ref="E50:E51"/>
    <mergeCell ref="C52:C53"/>
    <mergeCell ref="C68:C69"/>
    <mergeCell ref="K71:T71"/>
    <mergeCell ref="J73:T73"/>
    <mergeCell ref="C56:C57"/>
    <mergeCell ref="C58:C59"/>
    <mergeCell ref="C60:C61"/>
    <mergeCell ref="C62:C63"/>
    <mergeCell ref="C64:C65"/>
    <mergeCell ref="C66:C67"/>
  </mergeCells>
  <conditionalFormatting sqref="Q15:Q27">
    <cfRule type="cellIs" dxfId="5" priority="3" operator="equal">
      <formula>0</formula>
    </cfRule>
  </conditionalFormatting>
  <conditionalFormatting sqref="Q32:Q43">
    <cfRule type="cellIs" dxfId="4" priority="1" operator="equal">
      <formula>0</formula>
    </cfRule>
  </conditionalFormatting>
  <pageMargins left="0.70866141732283472" right="0.47244094488188981" top="0.39370078740157483" bottom="0.39370078740157483" header="0.15748031496062992" footer="0.19685039370078741"/>
  <pageSetup paperSize="9" scale="79" orientation="portrait" r:id="rId1"/>
  <headerFooter alignWithMargins="0">
    <oddFooter>&amp;LF 794.24/Ed.01_F01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05"/>
  <sheetViews>
    <sheetView showGridLines="0" topLeftCell="A4" zoomScale="115" zoomScaleNormal="115" workbookViewId="0">
      <selection activeCell="L31" sqref="L31"/>
    </sheetView>
  </sheetViews>
  <sheetFormatPr defaultColWidth="9.140625" defaultRowHeight="11.25" x14ac:dyDescent="0.2"/>
  <cols>
    <col min="1" max="1" width="9.140625" style="32"/>
    <col min="2" max="2" width="3.140625" style="2" customWidth="1"/>
    <col min="3" max="3" width="3.85546875" style="2" customWidth="1"/>
    <col min="4" max="4" width="45.85546875" style="2" customWidth="1"/>
    <col min="5" max="5" width="11.7109375" style="2" customWidth="1"/>
    <col min="6" max="6" width="4.140625" style="2" customWidth="1"/>
    <col min="7" max="7" width="3.28515625" style="2" customWidth="1"/>
    <col min="8" max="8" width="3.140625" style="2" customWidth="1"/>
    <col min="9" max="9" width="3.7109375" style="2" customWidth="1"/>
    <col min="10" max="10" width="3" style="2" customWidth="1"/>
    <col min="11" max="11" width="2.85546875" style="2" customWidth="1"/>
    <col min="12" max="13" width="3.140625" style="2" customWidth="1"/>
    <col min="14" max="14" width="2.7109375" style="2" customWidth="1"/>
    <col min="15" max="15" width="2.85546875" style="2" customWidth="1"/>
    <col min="16" max="17" width="4.28515625" style="2" customWidth="1"/>
    <col min="18" max="18" width="4.7109375" style="2" customWidth="1"/>
    <col min="19" max="20" width="4.5703125" style="2" customWidth="1"/>
    <col min="21" max="21" width="6.140625" style="132" customWidth="1"/>
    <col min="22" max="22" width="3.7109375" style="132" customWidth="1"/>
    <col min="23" max="23" width="2.7109375" style="132" customWidth="1"/>
    <col min="24" max="24" width="4.42578125" style="132" customWidth="1"/>
    <col min="25" max="36" width="4.140625" style="132" customWidth="1"/>
    <col min="37" max="37" width="4.5703125" style="132" customWidth="1"/>
    <col min="38" max="51" width="3.85546875" style="132" customWidth="1"/>
    <col min="52" max="52" width="9.140625" style="132"/>
    <col min="53" max="63" width="9.140625" style="36"/>
    <col min="64" max="16384" width="9.140625" style="2"/>
  </cols>
  <sheetData>
    <row r="1" spans="1:63" s="31" customFormat="1" x14ac:dyDescent="0.2">
      <c r="A1" s="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</row>
    <row r="2" spans="1:63" s="1" customFormat="1" ht="15" x14ac:dyDescent="0.2">
      <c r="A2" s="33"/>
      <c r="B2" s="24" t="s">
        <v>97</v>
      </c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</row>
    <row r="3" spans="1:63" s="1" customFormat="1" ht="15" x14ac:dyDescent="0.2">
      <c r="A3" s="33"/>
      <c r="B3" s="24" t="s">
        <v>17</v>
      </c>
      <c r="J3"/>
      <c r="K3" s="284" t="s">
        <v>225</v>
      </c>
      <c r="L3"/>
      <c r="M3"/>
      <c r="N3"/>
      <c r="R3" s="1" t="s">
        <v>60</v>
      </c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</row>
    <row r="4" spans="1:63" s="1" customFormat="1" ht="15" x14ac:dyDescent="0.2">
      <c r="A4" s="33"/>
      <c r="B4" s="87" t="s">
        <v>216</v>
      </c>
      <c r="P4" s="51">
        <f>Pagina1!$G$7</f>
        <v>0</v>
      </c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</row>
    <row r="5" spans="1:63" ht="15.75" x14ac:dyDescent="0.2">
      <c r="B5" s="394" t="s">
        <v>19</v>
      </c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"/>
    </row>
    <row r="6" spans="1:63" ht="12.75" x14ac:dyDescent="0.2">
      <c r="B6" s="131" t="str">
        <f>CONCATENATE(Pagina1!B9,"  ",Pagina1!D9)</f>
        <v>Domeniul:  ……………………..</v>
      </c>
      <c r="C6" s="1"/>
      <c r="D6" s="1"/>
    </row>
    <row r="7" spans="1:63" ht="12.75" x14ac:dyDescent="0.2">
      <c r="B7" s="212" t="str">
        <f>CONCATENATE(Pagina1!B10,"  ",Pagina1!D10)</f>
        <v>Programul de studii:  ……………………..</v>
      </c>
    </row>
    <row r="8" spans="1:63" x14ac:dyDescent="0.2">
      <c r="B8" s="4"/>
    </row>
    <row r="9" spans="1:63" s="5" customFormat="1" ht="15.75" x14ac:dyDescent="0.2">
      <c r="A9" s="34"/>
      <c r="B9" s="394" t="s">
        <v>90</v>
      </c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</row>
    <row r="10" spans="1:63" ht="13.5" thickBot="1" x14ac:dyDescent="0.25">
      <c r="C10" s="6"/>
      <c r="E10" s="7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63" ht="13.5" customHeight="1" thickBot="1" x14ac:dyDescent="0.25">
      <c r="B11" s="378" t="s">
        <v>20</v>
      </c>
      <c r="C11" s="379"/>
      <c r="D11" s="379"/>
      <c r="E11" s="379"/>
      <c r="F11" s="379"/>
      <c r="G11" s="379"/>
      <c r="H11" s="379"/>
      <c r="I11" s="379"/>
      <c r="J11" s="379"/>
      <c r="K11" s="379"/>
      <c r="L11" s="379"/>
      <c r="M11" s="379"/>
      <c r="N11" s="379"/>
      <c r="O11" s="379"/>
      <c r="P11" s="379"/>
      <c r="Q11" s="379"/>
      <c r="R11" s="379"/>
      <c r="S11" s="380"/>
      <c r="T11" s="7"/>
    </row>
    <row r="12" spans="1:63" s="8" customFormat="1" ht="15" customHeight="1" x14ac:dyDescent="0.2">
      <c r="A12" s="35"/>
      <c r="B12" s="388" t="s">
        <v>0</v>
      </c>
      <c r="C12" s="376" t="s">
        <v>29</v>
      </c>
      <c r="D12" s="376" t="s">
        <v>1</v>
      </c>
      <c r="E12" s="376" t="s">
        <v>3</v>
      </c>
      <c r="F12" s="376" t="s">
        <v>2</v>
      </c>
      <c r="G12" s="386" t="s">
        <v>8</v>
      </c>
      <c r="H12" s="375"/>
      <c r="I12" s="386" t="s">
        <v>9</v>
      </c>
      <c r="J12" s="388" t="s">
        <v>15</v>
      </c>
      <c r="K12" s="376"/>
      <c r="L12" s="376"/>
      <c r="M12" s="386"/>
      <c r="N12" s="386"/>
      <c r="O12" s="377"/>
      <c r="P12" s="375" t="s">
        <v>16</v>
      </c>
      <c r="Q12" s="376"/>
      <c r="R12" s="376"/>
      <c r="S12" s="377"/>
      <c r="T12" s="372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39"/>
      <c r="BB12" s="222" t="s">
        <v>8</v>
      </c>
      <c r="BC12" s="39"/>
      <c r="BD12" s="39"/>
      <c r="BE12" s="227"/>
      <c r="BF12" s="227"/>
      <c r="BG12" s="227"/>
      <c r="BH12" s="227"/>
      <c r="BI12" s="227"/>
      <c r="BJ12" s="227"/>
      <c r="BK12" s="227"/>
    </row>
    <row r="13" spans="1:63" s="8" customFormat="1" ht="24.75" customHeight="1" thickBot="1" x14ac:dyDescent="0.25">
      <c r="A13" s="35"/>
      <c r="B13" s="389"/>
      <c r="C13" s="385"/>
      <c r="D13" s="385"/>
      <c r="E13" s="385"/>
      <c r="F13" s="385"/>
      <c r="G13" s="293" t="s">
        <v>229</v>
      </c>
      <c r="H13" s="293" t="s">
        <v>228</v>
      </c>
      <c r="I13" s="387"/>
      <c r="J13" s="297" t="s">
        <v>4</v>
      </c>
      <c r="K13" s="293" t="s">
        <v>5</v>
      </c>
      <c r="L13" s="293" t="s">
        <v>6</v>
      </c>
      <c r="M13" s="296" t="s">
        <v>226</v>
      </c>
      <c r="N13" s="296" t="s">
        <v>7</v>
      </c>
      <c r="O13" s="45" t="s">
        <v>227</v>
      </c>
      <c r="P13" s="42" t="s">
        <v>12</v>
      </c>
      <c r="Q13" s="293" t="s">
        <v>13</v>
      </c>
      <c r="R13" s="293" t="s">
        <v>10</v>
      </c>
      <c r="S13" s="45" t="s">
        <v>11</v>
      </c>
      <c r="T13" s="372"/>
      <c r="U13" s="135"/>
      <c r="V13" s="135" t="s">
        <v>237</v>
      </c>
      <c r="W13" s="135" t="s">
        <v>238</v>
      </c>
      <c r="X13" s="135" t="s">
        <v>27</v>
      </c>
      <c r="Y13" s="136" t="s">
        <v>4</v>
      </c>
      <c r="Z13" s="136" t="s">
        <v>5</v>
      </c>
      <c r="AA13" s="136" t="s">
        <v>6</v>
      </c>
      <c r="AB13" s="136" t="s">
        <v>239</v>
      </c>
      <c r="AC13" s="136" t="s">
        <v>7</v>
      </c>
      <c r="AD13" s="135" t="s">
        <v>240</v>
      </c>
      <c r="AE13" s="137" t="s">
        <v>12</v>
      </c>
      <c r="AF13" s="137" t="s">
        <v>13</v>
      </c>
      <c r="AG13" s="137" t="s">
        <v>10</v>
      </c>
      <c r="AH13" s="138" t="s">
        <v>11</v>
      </c>
      <c r="AI13" s="135"/>
      <c r="AJ13" s="135"/>
      <c r="AK13" s="135" t="s">
        <v>13</v>
      </c>
      <c r="AL13" s="135" t="s">
        <v>22</v>
      </c>
      <c r="AM13" s="135" t="s">
        <v>23</v>
      </c>
      <c r="AN13" s="135" t="s">
        <v>30</v>
      </c>
      <c r="AO13" s="135" t="s">
        <v>25</v>
      </c>
      <c r="AP13" s="135"/>
      <c r="AQ13" s="135"/>
      <c r="AR13" s="135"/>
      <c r="AS13" s="135"/>
      <c r="AT13" s="135"/>
      <c r="AU13" s="135"/>
      <c r="AV13" s="135" t="s">
        <v>39</v>
      </c>
      <c r="AW13" s="135" t="s">
        <v>24</v>
      </c>
      <c r="AX13" s="135" t="s">
        <v>32</v>
      </c>
      <c r="AY13" s="135" t="s">
        <v>26</v>
      </c>
      <c r="AZ13" s="135"/>
      <c r="BA13" s="223" t="s">
        <v>39</v>
      </c>
      <c r="BB13" s="223" t="s">
        <v>24</v>
      </c>
      <c r="BC13" s="223" t="s">
        <v>32</v>
      </c>
      <c r="BD13" s="223" t="s">
        <v>26</v>
      </c>
      <c r="BE13" s="227"/>
      <c r="BF13" s="227"/>
      <c r="BG13" s="227"/>
      <c r="BH13" s="227"/>
      <c r="BI13" s="227"/>
      <c r="BJ13" s="227"/>
      <c r="BK13" s="227"/>
    </row>
    <row r="14" spans="1:63" ht="15" customHeight="1" x14ac:dyDescent="0.2">
      <c r="B14" s="235">
        <v>1</v>
      </c>
      <c r="C14" s="236"/>
      <c r="D14" s="237"/>
      <c r="E14" s="238"/>
      <c r="F14" s="236"/>
      <c r="G14" s="236"/>
      <c r="H14" s="236"/>
      <c r="I14" s="239"/>
      <c r="J14" s="235"/>
      <c r="K14" s="236"/>
      <c r="L14" s="236"/>
      <c r="M14" s="239"/>
      <c r="N14" s="239"/>
      <c r="O14" s="240"/>
      <c r="P14" s="310" t="str">
        <f>IF(J14&lt;&gt;"",J14*14,"")</f>
        <v/>
      </c>
      <c r="Q14" s="242">
        <f>SUM(K14:O14)*14</f>
        <v>0</v>
      </c>
      <c r="R14" s="238">
        <f>SUM(P14:Q14)</f>
        <v>0</v>
      </c>
      <c r="S14" s="312">
        <f>(G14+H14)*25-R14</f>
        <v>0</v>
      </c>
      <c r="T14" s="307"/>
      <c r="V14" s="132">
        <f>IF(F14="DL",0,G14)</f>
        <v>0</v>
      </c>
      <c r="W14" s="132">
        <f>IF(F14="DL",0,H14)</f>
        <v>0</v>
      </c>
      <c r="X14" s="132">
        <f>SUM(V14:W14)</f>
        <v>0</v>
      </c>
      <c r="Y14" s="132">
        <f t="shared" ref="Y14:Y27" si="0">IF(F14="DL",0,J14)</f>
        <v>0</v>
      </c>
      <c r="Z14" s="132">
        <f t="shared" ref="Z14:Z27" si="1">IF(F14="DL",0,K14)</f>
        <v>0</v>
      </c>
      <c r="AA14" s="132">
        <f t="shared" ref="AA14:AA27" si="2">IF(F14="DL",0,L14)</f>
        <v>0</v>
      </c>
      <c r="AB14" s="132">
        <f>IF($F$14="DL",0,M14)</f>
        <v>0</v>
      </c>
      <c r="AC14" s="132">
        <f>IF($F$14="DL",0,N14)</f>
        <v>0</v>
      </c>
      <c r="AD14" s="132">
        <f>IF($F$14="DL",0,O14)</f>
        <v>0</v>
      </c>
      <c r="AE14" s="132" t="str">
        <f>IF($F14="DL",0,P14)</f>
        <v/>
      </c>
      <c r="AF14" s="132">
        <f>IF($F14="DL",0,Q14)</f>
        <v>0</v>
      </c>
      <c r="AG14" s="132">
        <f>IF($F14="DL",0,R14)</f>
        <v>0</v>
      </c>
      <c r="AH14" s="132">
        <f>IF($F14="DL",0,S14)</f>
        <v>0</v>
      </c>
      <c r="AJ14" s="132">
        <f t="shared" ref="AJ14:AJ27" si="3">IF(F14="DL",0,1)</f>
        <v>1</v>
      </c>
      <c r="AK14" s="132">
        <f t="shared" ref="AK14:AK27" si="4">K14+L14+O14</f>
        <v>0</v>
      </c>
      <c r="AL14" s="132">
        <f t="shared" ref="AL14:AL27" si="5">$AJ14*IF($C14="F",$R14,0)</f>
        <v>0</v>
      </c>
      <c r="AM14" s="132">
        <f t="shared" ref="AM14:AM27" si="6">$AJ14*IF($C14="C",$R14,0)</f>
        <v>0</v>
      </c>
      <c r="AN14" s="132">
        <f t="shared" ref="AN14:AN27" si="7">$AJ14*IF($C14="D",$R14,0)</f>
        <v>0</v>
      </c>
      <c r="AO14" s="132">
        <f t="shared" ref="AO14:AO27" si="8">$AJ14*IF($C14="S",$R14,0)</f>
        <v>0</v>
      </c>
      <c r="AV14" s="132">
        <f t="shared" ref="AV14:AV27" si="9">AJ14*IF(T14&lt;&gt;"",R14,0)</f>
        <v>0</v>
      </c>
      <c r="AW14" s="132">
        <f t="shared" ref="AW14:AW27" si="10">IF(F14="DI",R14,0)</f>
        <v>0</v>
      </c>
      <c r="AX14" s="132">
        <f t="shared" ref="AX14:AX27" si="11">IF(F14="DO",R14,0)</f>
        <v>0</v>
      </c>
      <c r="AY14" s="132">
        <f t="shared" ref="AY14:AY27" si="12">IF(F14="DL",R14,0)</f>
        <v>0</v>
      </c>
      <c r="BA14" s="224"/>
      <c r="BB14" s="224">
        <f t="shared" ref="BB14:BB27" si="13">IF(F14="DI",H14,0)</f>
        <v>0</v>
      </c>
      <c r="BC14" s="224">
        <f t="shared" ref="BC14:BC27" si="14">IF(F14="DO",H14,0)</f>
        <v>0</v>
      </c>
      <c r="BD14" s="224">
        <f t="shared" ref="BD14:BD27" si="15">IF(F14="DL",H14,0)</f>
        <v>0</v>
      </c>
      <c r="BE14" s="228" t="s">
        <v>211</v>
      </c>
      <c r="BF14" s="228">
        <v>101</v>
      </c>
      <c r="BG14" s="228"/>
      <c r="BH14" s="228"/>
      <c r="BI14" s="228"/>
      <c r="BJ14" s="228"/>
      <c r="BK14" s="228"/>
    </row>
    <row r="15" spans="1:63" ht="15" customHeight="1" x14ac:dyDescent="0.2">
      <c r="B15" s="243">
        <v>2</v>
      </c>
      <c r="C15" s="244"/>
      <c r="D15" s="245"/>
      <c r="E15" s="238"/>
      <c r="F15" s="236"/>
      <c r="G15" s="236"/>
      <c r="H15" s="236"/>
      <c r="I15" s="246"/>
      <c r="J15" s="235"/>
      <c r="K15" s="236"/>
      <c r="L15" s="236"/>
      <c r="M15" s="239"/>
      <c r="N15" s="239"/>
      <c r="O15" s="240"/>
      <c r="P15" s="310" t="str">
        <f t="shared" ref="P15:P27" si="16">IF(J15&lt;&gt;"",J15*14,"")</f>
        <v/>
      </c>
      <c r="Q15" s="242">
        <f>SUM(K15:O15)*14</f>
        <v>0</v>
      </c>
      <c r="R15" s="238">
        <f t="shared" ref="R15:R27" si="17">SUM(P15:Q15)</f>
        <v>0</v>
      </c>
      <c r="S15" s="312">
        <f t="shared" ref="S15:S26" si="18">(G15+H15)*25-R15</f>
        <v>0</v>
      </c>
      <c r="T15" s="307"/>
      <c r="V15" s="132">
        <f t="shared" ref="V15:V27" si="19">IF(F15="DL",0,G15)</f>
        <v>0</v>
      </c>
      <c r="W15" s="132">
        <f t="shared" ref="W15:W27" si="20">IF(F15="DL",0,H15)</f>
        <v>0</v>
      </c>
      <c r="X15" s="132">
        <f t="shared" ref="X15:X27" si="21">IF(F15="DL",0,H15)</f>
        <v>0</v>
      </c>
      <c r="Y15" s="132">
        <f t="shared" si="0"/>
        <v>0</v>
      </c>
      <c r="Z15" s="132">
        <f t="shared" si="1"/>
        <v>0</v>
      </c>
      <c r="AA15" s="132">
        <f t="shared" si="2"/>
        <v>0</v>
      </c>
      <c r="AB15" s="132">
        <f t="shared" ref="AB15:AD27" si="22">IF($F$14="DL",0,M15)</f>
        <v>0</v>
      </c>
      <c r="AC15" s="132">
        <f t="shared" si="22"/>
        <v>0</v>
      </c>
      <c r="AD15" s="132">
        <f t="shared" si="22"/>
        <v>0</v>
      </c>
      <c r="AE15" s="226" t="str">
        <f t="shared" ref="AE15:AE27" si="23">IF($F15="DL",0,P15)</f>
        <v/>
      </c>
      <c r="AF15" s="132">
        <f t="shared" ref="AF15:AF27" si="24">IF($F15="DL",0,Q15)</f>
        <v>0</v>
      </c>
      <c r="AG15" s="132">
        <f t="shared" ref="AG15:AG27" si="25">IF($F15="DL",0,R15)</f>
        <v>0</v>
      </c>
      <c r="AH15" s="132">
        <f t="shared" ref="AH15:AH27" si="26">IF($F15="DL",0,S15)</f>
        <v>0</v>
      </c>
      <c r="AJ15" s="132">
        <f t="shared" si="3"/>
        <v>1</v>
      </c>
      <c r="AK15" s="132">
        <f t="shared" si="4"/>
        <v>0</v>
      </c>
      <c r="AL15" s="132">
        <f t="shared" si="5"/>
        <v>0</v>
      </c>
      <c r="AM15" s="132">
        <f t="shared" si="6"/>
        <v>0</v>
      </c>
      <c r="AN15" s="132">
        <f t="shared" si="7"/>
        <v>0</v>
      </c>
      <c r="AO15" s="132">
        <f t="shared" si="8"/>
        <v>0</v>
      </c>
      <c r="AV15" s="132">
        <f t="shared" si="9"/>
        <v>0</v>
      </c>
      <c r="AW15" s="132">
        <f t="shared" si="10"/>
        <v>0</v>
      </c>
      <c r="AX15" s="132">
        <f t="shared" si="11"/>
        <v>0</v>
      </c>
      <c r="AY15" s="132">
        <f t="shared" si="12"/>
        <v>0</v>
      </c>
      <c r="BA15" s="224"/>
      <c r="BB15" s="224">
        <f t="shared" si="13"/>
        <v>0</v>
      </c>
      <c r="BC15" s="224">
        <f t="shared" si="14"/>
        <v>0</v>
      </c>
      <c r="BD15" s="224">
        <f t="shared" si="15"/>
        <v>0</v>
      </c>
      <c r="BE15" s="228" t="s">
        <v>211</v>
      </c>
      <c r="BF15" s="228">
        <v>102</v>
      </c>
      <c r="BG15" s="228"/>
      <c r="BH15" s="228"/>
      <c r="BI15" s="228"/>
      <c r="BJ15" s="228"/>
      <c r="BK15" s="228"/>
    </row>
    <row r="16" spans="1:63" ht="15" customHeight="1" x14ac:dyDescent="0.2">
      <c r="A16" s="36"/>
      <c r="B16" s="243">
        <v>3</v>
      </c>
      <c r="C16" s="244"/>
      <c r="D16" s="245"/>
      <c r="E16" s="238"/>
      <c r="F16" s="236"/>
      <c r="G16" s="236"/>
      <c r="H16" s="244"/>
      <c r="I16" s="246"/>
      <c r="J16" s="235"/>
      <c r="K16" s="236"/>
      <c r="L16" s="236"/>
      <c r="M16" s="239"/>
      <c r="N16" s="239"/>
      <c r="O16" s="240"/>
      <c r="P16" s="310" t="str">
        <f t="shared" si="16"/>
        <v/>
      </c>
      <c r="Q16" s="242">
        <f t="shared" ref="Q16:Q27" si="27">SUM(K16:O16)*14</f>
        <v>0</v>
      </c>
      <c r="R16" s="238">
        <f t="shared" si="17"/>
        <v>0</v>
      </c>
      <c r="S16" s="312">
        <f t="shared" si="18"/>
        <v>0</v>
      </c>
      <c r="T16" s="307"/>
      <c r="U16" s="36"/>
      <c r="V16" s="132">
        <f t="shared" si="19"/>
        <v>0</v>
      </c>
      <c r="W16" s="132">
        <f t="shared" si="20"/>
        <v>0</v>
      </c>
      <c r="X16" s="226">
        <f t="shared" si="21"/>
        <v>0</v>
      </c>
      <c r="Y16" s="226">
        <f t="shared" si="0"/>
        <v>0</v>
      </c>
      <c r="Z16" s="226">
        <f t="shared" si="1"/>
        <v>0</v>
      </c>
      <c r="AA16" s="226">
        <f t="shared" si="2"/>
        <v>0</v>
      </c>
      <c r="AB16" s="132">
        <f t="shared" si="22"/>
        <v>0</v>
      </c>
      <c r="AC16" s="132">
        <f t="shared" si="22"/>
        <v>0</v>
      </c>
      <c r="AD16" s="132">
        <f t="shared" si="22"/>
        <v>0</v>
      </c>
      <c r="AE16" s="226" t="str">
        <f t="shared" si="23"/>
        <v/>
      </c>
      <c r="AF16" s="226">
        <f t="shared" si="24"/>
        <v>0</v>
      </c>
      <c r="AG16" s="226">
        <f t="shared" si="25"/>
        <v>0</v>
      </c>
      <c r="AH16" s="226">
        <f t="shared" si="26"/>
        <v>0</v>
      </c>
      <c r="AI16" s="226"/>
      <c r="AJ16" s="226">
        <f t="shared" si="3"/>
        <v>1</v>
      </c>
      <c r="AK16" s="226">
        <f t="shared" si="4"/>
        <v>0</v>
      </c>
      <c r="AL16" s="226">
        <f t="shared" si="5"/>
        <v>0</v>
      </c>
      <c r="AM16" s="226">
        <f t="shared" si="6"/>
        <v>0</v>
      </c>
      <c r="AN16" s="226">
        <f t="shared" si="7"/>
        <v>0</v>
      </c>
      <c r="AO16" s="226">
        <f t="shared" si="8"/>
        <v>0</v>
      </c>
      <c r="AP16" s="226"/>
      <c r="AQ16" s="226"/>
      <c r="AR16" s="226"/>
      <c r="AS16" s="226"/>
      <c r="AT16" s="226"/>
      <c r="AU16" s="226"/>
      <c r="AV16" s="226">
        <f t="shared" si="9"/>
        <v>0</v>
      </c>
      <c r="AW16" s="226">
        <f t="shared" si="10"/>
        <v>0</v>
      </c>
      <c r="AX16" s="226">
        <f t="shared" si="11"/>
        <v>0</v>
      </c>
      <c r="AY16" s="226">
        <f t="shared" si="12"/>
        <v>0</v>
      </c>
      <c r="AZ16" s="226"/>
      <c r="BA16" s="226"/>
      <c r="BB16" s="226">
        <f t="shared" si="13"/>
        <v>0</v>
      </c>
      <c r="BC16" s="226">
        <f t="shared" si="14"/>
        <v>0</v>
      </c>
      <c r="BD16" s="226">
        <f t="shared" si="15"/>
        <v>0</v>
      </c>
      <c r="BE16" s="228" t="s">
        <v>211</v>
      </c>
      <c r="BF16" s="228">
        <v>103</v>
      </c>
      <c r="BG16" s="228"/>
      <c r="BH16" s="228"/>
      <c r="BI16" s="228"/>
      <c r="BJ16" s="228"/>
      <c r="BK16" s="228"/>
    </row>
    <row r="17" spans="1:63" ht="15" customHeight="1" x14ac:dyDescent="0.2">
      <c r="A17" s="36"/>
      <c r="B17" s="243">
        <v>4</v>
      </c>
      <c r="C17" s="244"/>
      <c r="D17" s="245"/>
      <c r="E17" s="238"/>
      <c r="F17" s="236"/>
      <c r="G17" s="236"/>
      <c r="H17" s="244"/>
      <c r="I17" s="246"/>
      <c r="J17" s="235"/>
      <c r="K17" s="236"/>
      <c r="L17" s="236"/>
      <c r="M17" s="239"/>
      <c r="N17" s="239"/>
      <c r="O17" s="240"/>
      <c r="P17" s="310" t="str">
        <f t="shared" si="16"/>
        <v/>
      </c>
      <c r="Q17" s="242">
        <f t="shared" si="27"/>
        <v>0</v>
      </c>
      <c r="R17" s="238">
        <f t="shared" si="17"/>
        <v>0</v>
      </c>
      <c r="S17" s="312">
        <f t="shared" si="18"/>
        <v>0</v>
      </c>
      <c r="T17" s="308"/>
      <c r="U17" s="36"/>
      <c r="V17" s="132">
        <f t="shared" si="19"/>
        <v>0</v>
      </c>
      <c r="W17" s="132">
        <f t="shared" si="20"/>
        <v>0</v>
      </c>
      <c r="X17" s="226">
        <f t="shared" si="21"/>
        <v>0</v>
      </c>
      <c r="Y17" s="226">
        <f t="shared" si="0"/>
        <v>0</v>
      </c>
      <c r="Z17" s="226">
        <f t="shared" si="1"/>
        <v>0</v>
      </c>
      <c r="AA17" s="226">
        <f t="shared" si="2"/>
        <v>0</v>
      </c>
      <c r="AB17" s="132">
        <f t="shared" si="22"/>
        <v>0</v>
      </c>
      <c r="AC17" s="132">
        <f t="shared" si="22"/>
        <v>0</v>
      </c>
      <c r="AD17" s="132">
        <f t="shared" si="22"/>
        <v>0</v>
      </c>
      <c r="AE17" s="226" t="str">
        <f t="shared" si="23"/>
        <v/>
      </c>
      <c r="AF17" s="226">
        <f t="shared" si="24"/>
        <v>0</v>
      </c>
      <c r="AG17" s="226">
        <f t="shared" si="25"/>
        <v>0</v>
      </c>
      <c r="AH17" s="226">
        <f t="shared" si="26"/>
        <v>0</v>
      </c>
      <c r="AI17" s="226"/>
      <c r="AJ17" s="226">
        <f t="shared" si="3"/>
        <v>1</v>
      </c>
      <c r="AK17" s="226">
        <f t="shared" si="4"/>
        <v>0</v>
      </c>
      <c r="AL17" s="226">
        <f t="shared" si="5"/>
        <v>0</v>
      </c>
      <c r="AM17" s="226">
        <f t="shared" si="6"/>
        <v>0</v>
      </c>
      <c r="AN17" s="226">
        <f t="shared" si="7"/>
        <v>0</v>
      </c>
      <c r="AO17" s="226">
        <f t="shared" si="8"/>
        <v>0</v>
      </c>
      <c r="AP17" s="226"/>
      <c r="AQ17" s="226"/>
      <c r="AR17" s="226"/>
      <c r="AS17" s="226"/>
      <c r="AT17" s="226"/>
      <c r="AU17" s="226"/>
      <c r="AV17" s="226">
        <f t="shared" si="9"/>
        <v>0</v>
      </c>
      <c r="AW17" s="226">
        <f t="shared" si="10"/>
        <v>0</v>
      </c>
      <c r="AX17" s="226">
        <f t="shared" si="11"/>
        <v>0</v>
      </c>
      <c r="AY17" s="226">
        <f t="shared" si="12"/>
        <v>0</v>
      </c>
      <c r="AZ17" s="226"/>
      <c r="BA17" s="226"/>
      <c r="BB17" s="226">
        <f t="shared" si="13"/>
        <v>0</v>
      </c>
      <c r="BC17" s="226">
        <f t="shared" si="14"/>
        <v>0</v>
      </c>
      <c r="BD17" s="226">
        <f t="shared" si="15"/>
        <v>0</v>
      </c>
      <c r="BE17" s="228" t="s">
        <v>211</v>
      </c>
      <c r="BF17" s="228">
        <v>104</v>
      </c>
      <c r="BG17" s="228"/>
      <c r="BH17" s="228"/>
      <c r="BI17" s="228"/>
      <c r="BJ17" s="228"/>
      <c r="BK17" s="228"/>
    </row>
    <row r="18" spans="1:63" ht="15" customHeight="1" x14ac:dyDescent="0.2">
      <c r="A18" s="36"/>
      <c r="B18" s="235">
        <v>5</v>
      </c>
      <c r="C18" s="244"/>
      <c r="D18" s="245"/>
      <c r="E18" s="238"/>
      <c r="F18" s="236"/>
      <c r="G18" s="236"/>
      <c r="H18" s="244"/>
      <c r="I18" s="246"/>
      <c r="J18" s="235"/>
      <c r="K18" s="236"/>
      <c r="L18" s="236"/>
      <c r="M18" s="239"/>
      <c r="N18" s="239"/>
      <c r="O18" s="240"/>
      <c r="P18" s="310" t="str">
        <f t="shared" si="16"/>
        <v/>
      </c>
      <c r="Q18" s="242">
        <f t="shared" si="27"/>
        <v>0</v>
      </c>
      <c r="R18" s="238">
        <f t="shared" si="17"/>
        <v>0</v>
      </c>
      <c r="S18" s="312">
        <f t="shared" si="18"/>
        <v>0</v>
      </c>
      <c r="T18" s="308"/>
      <c r="U18" s="36"/>
      <c r="V18" s="132">
        <f t="shared" si="19"/>
        <v>0</v>
      </c>
      <c r="W18" s="132">
        <f t="shared" si="20"/>
        <v>0</v>
      </c>
      <c r="X18" s="226">
        <f t="shared" si="21"/>
        <v>0</v>
      </c>
      <c r="Y18" s="226">
        <f t="shared" si="0"/>
        <v>0</v>
      </c>
      <c r="Z18" s="226">
        <f t="shared" si="1"/>
        <v>0</v>
      </c>
      <c r="AA18" s="226">
        <f t="shared" si="2"/>
        <v>0</v>
      </c>
      <c r="AB18" s="132">
        <f t="shared" si="22"/>
        <v>0</v>
      </c>
      <c r="AC18" s="132">
        <f t="shared" si="22"/>
        <v>0</v>
      </c>
      <c r="AD18" s="132">
        <f t="shared" si="22"/>
        <v>0</v>
      </c>
      <c r="AE18" s="226" t="str">
        <f t="shared" si="23"/>
        <v/>
      </c>
      <c r="AF18" s="226">
        <f t="shared" si="24"/>
        <v>0</v>
      </c>
      <c r="AG18" s="226">
        <f t="shared" si="25"/>
        <v>0</v>
      </c>
      <c r="AH18" s="226">
        <f t="shared" si="26"/>
        <v>0</v>
      </c>
      <c r="AI18" s="226"/>
      <c r="AJ18" s="226">
        <f t="shared" si="3"/>
        <v>1</v>
      </c>
      <c r="AK18" s="226">
        <f t="shared" si="4"/>
        <v>0</v>
      </c>
      <c r="AL18" s="226">
        <f t="shared" si="5"/>
        <v>0</v>
      </c>
      <c r="AM18" s="226">
        <f t="shared" si="6"/>
        <v>0</v>
      </c>
      <c r="AN18" s="226">
        <f t="shared" si="7"/>
        <v>0</v>
      </c>
      <c r="AO18" s="226">
        <f t="shared" si="8"/>
        <v>0</v>
      </c>
      <c r="AP18" s="226"/>
      <c r="AQ18" s="226"/>
      <c r="AR18" s="226"/>
      <c r="AS18" s="226"/>
      <c r="AT18" s="226"/>
      <c r="AU18" s="226"/>
      <c r="AV18" s="226">
        <f t="shared" si="9"/>
        <v>0</v>
      </c>
      <c r="AW18" s="226">
        <f t="shared" si="10"/>
        <v>0</v>
      </c>
      <c r="AX18" s="226">
        <f t="shared" si="11"/>
        <v>0</v>
      </c>
      <c r="AY18" s="226">
        <f t="shared" si="12"/>
        <v>0</v>
      </c>
      <c r="AZ18" s="226"/>
      <c r="BA18" s="226"/>
      <c r="BB18" s="226">
        <f t="shared" si="13"/>
        <v>0</v>
      </c>
      <c r="BC18" s="226">
        <f t="shared" si="14"/>
        <v>0</v>
      </c>
      <c r="BD18" s="226">
        <f t="shared" si="15"/>
        <v>0</v>
      </c>
      <c r="BE18" s="228" t="s">
        <v>211</v>
      </c>
      <c r="BF18" s="228">
        <v>105</v>
      </c>
      <c r="BG18" s="228"/>
      <c r="BH18" s="228"/>
      <c r="BI18" s="228"/>
      <c r="BJ18" s="228"/>
      <c r="BK18" s="228"/>
    </row>
    <row r="19" spans="1:63" ht="15" customHeight="1" x14ac:dyDescent="0.2">
      <c r="B19" s="243">
        <v>6</v>
      </c>
      <c r="C19" s="244"/>
      <c r="D19" s="245"/>
      <c r="E19" s="238"/>
      <c r="F19" s="236"/>
      <c r="G19" s="236"/>
      <c r="H19" s="244"/>
      <c r="I19" s="246"/>
      <c r="J19" s="235"/>
      <c r="K19" s="236"/>
      <c r="L19" s="236"/>
      <c r="M19" s="239"/>
      <c r="N19" s="239"/>
      <c r="O19" s="240"/>
      <c r="P19" s="310" t="str">
        <f t="shared" si="16"/>
        <v/>
      </c>
      <c r="Q19" s="242">
        <f t="shared" si="27"/>
        <v>0</v>
      </c>
      <c r="R19" s="238">
        <f t="shared" si="17"/>
        <v>0</v>
      </c>
      <c r="S19" s="312">
        <f t="shared" si="18"/>
        <v>0</v>
      </c>
      <c r="T19" s="308"/>
      <c r="V19" s="132">
        <f t="shared" si="19"/>
        <v>0</v>
      </c>
      <c r="W19" s="132">
        <f t="shared" si="20"/>
        <v>0</v>
      </c>
      <c r="X19" s="132">
        <f t="shared" si="21"/>
        <v>0</v>
      </c>
      <c r="Y19" s="132">
        <f t="shared" si="0"/>
        <v>0</v>
      </c>
      <c r="Z19" s="132">
        <f t="shared" si="1"/>
        <v>0</v>
      </c>
      <c r="AA19" s="132">
        <f t="shared" si="2"/>
        <v>0</v>
      </c>
      <c r="AB19" s="132">
        <f t="shared" si="22"/>
        <v>0</v>
      </c>
      <c r="AC19" s="132">
        <f t="shared" si="22"/>
        <v>0</v>
      </c>
      <c r="AD19" s="132">
        <f t="shared" si="22"/>
        <v>0</v>
      </c>
      <c r="AE19" s="226" t="str">
        <f t="shared" si="23"/>
        <v/>
      </c>
      <c r="AF19" s="132">
        <f t="shared" si="24"/>
        <v>0</v>
      </c>
      <c r="AG19" s="132">
        <f t="shared" si="25"/>
        <v>0</v>
      </c>
      <c r="AH19" s="132">
        <f t="shared" si="26"/>
        <v>0</v>
      </c>
      <c r="AJ19" s="132">
        <f t="shared" si="3"/>
        <v>1</v>
      </c>
      <c r="AK19" s="132">
        <f t="shared" si="4"/>
        <v>0</v>
      </c>
      <c r="AL19" s="132">
        <f t="shared" si="5"/>
        <v>0</v>
      </c>
      <c r="AM19" s="132">
        <f t="shared" si="6"/>
        <v>0</v>
      </c>
      <c r="AN19" s="132">
        <f t="shared" si="7"/>
        <v>0</v>
      </c>
      <c r="AO19" s="132">
        <f t="shared" si="8"/>
        <v>0</v>
      </c>
      <c r="AV19" s="132">
        <f t="shared" si="9"/>
        <v>0</v>
      </c>
      <c r="AW19" s="132">
        <f t="shared" si="10"/>
        <v>0</v>
      </c>
      <c r="AX19" s="132">
        <f t="shared" si="11"/>
        <v>0</v>
      </c>
      <c r="AY19" s="132">
        <f t="shared" si="12"/>
        <v>0</v>
      </c>
      <c r="BA19" s="224"/>
      <c r="BB19" s="224">
        <f t="shared" si="13"/>
        <v>0</v>
      </c>
      <c r="BC19" s="224">
        <f t="shared" si="14"/>
        <v>0</v>
      </c>
      <c r="BD19" s="224">
        <f t="shared" si="15"/>
        <v>0</v>
      </c>
      <c r="BE19" s="228" t="s">
        <v>211</v>
      </c>
      <c r="BF19" s="228">
        <v>106</v>
      </c>
      <c r="BG19" s="228"/>
      <c r="BH19" s="228"/>
      <c r="BI19" s="228"/>
      <c r="BJ19" s="228"/>
      <c r="BK19" s="228"/>
    </row>
    <row r="20" spans="1:63" ht="15" customHeight="1" x14ac:dyDescent="0.2">
      <c r="B20" s="243">
        <v>7</v>
      </c>
      <c r="C20" s="244"/>
      <c r="D20" s="245"/>
      <c r="E20" s="238"/>
      <c r="F20" s="236"/>
      <c r="G20" s="236"/>
      <c r="H20" s="244"/>
      <c r="I20" s="246"/>
      <c r="J20" s="235"/>
      <c r="K20" s="236"/>
      <c r="L20" s="236"/>
      <c r="M20" s="239"/>
      <c r="N20" s="239"/>
      <c r="O20" s="240"/>
      <c r="P20" s="310" t="str">
        <f t="shared" si="16"/>
        <v/>
      </c>
      <c r="Q20" s="242">
        <f t="shared" si="27"/>
        <v>0</v>
      </c>
      <c r="R20" s="238">
        <f t="shared" si="17"/>
        <v>0</v>
      </c>
      <c r="S20" s="312">
        <f t="shared" si="18"/>
        <v>0</v>
      </c>
      <c r="T20" s="308"/>
      <c r="V20" s="132">
        <f t="shared" si="19"/>
        <v>0</v>
      </c>
      <c r="W20" s="132">
        <f t="shared" si="20"/>
        <v>0</v>
      </c>
      <c r="X20" s="132">
        <f t="shared" si="21"/>
        <v>0</v>
      </c>
      <c r="Y20" s="132">
        <f t="shared" si="0"/>
        <v>0</v>
      </c>
      <c r="Z20" s="132">
        <f t="shared" si="1"/>
        <v>0</v>
      </c>
      <c r="AA20" s="132">
        <f t="shared" si="2"/>
        <v>0</v>
      </c>
      <c r="AB20" s="132">
        <f t="shared" si="22"/>
        <v>0</v>
      </c>
      <c r="AC20" s="132">
        <f t="shared" si="22"/>
        <v>0</v>
      </c>
      <c r="AD20" s="132">
        <f t="shared" si="22"/>
        <v>0</v>
      </c>
      <c r="AE20" s="226" t="str">
        <f t="shared" si="23"/>
        <v/>
      </c>
      <c r="AF20" s="132">
        <f t="shared" si="24"/>
        <v>0</v>
      </c>
      <c r="AG20" s="132">
        <f t="shared" si="25"/>
        <v>0</v>
      </c>
      <c r="AH20" s="132">
        <f t="shared" si="26"/>
        <v>0</v>
      </c>
      <c r="AJ20" s="132">
        <f t="shared" si="3"/>
        <v>1</v>
      </c>
      <c r="AK20" s="132">
        <f t="shared" si="4"/>
        <v>0</v>
      </c>
      <c r="AL20" s="132">
        <f t="shared" si="5"/>
        <v>0</v>
      </c>
      <c r="AM20" s="132">
        <f t="shared" si="6"/>
        <v>0</v>
      </c>
      <c r="AN20" s="132">
        <f t="shared" si="7"/>
        <v>0</v>
      </c>
      <c r="AO20" s="132">
        <f t="shared" si="8"/>
        <v>0</v>
      </c>
      <c r="AV20" s="132">
        <f t="shared" si="9"/>
        <v>0</v>
      </c>
      <c r="AW20" s="132">
        <f t="shared" si="10"/>
        <v>0</v>
      </c>
      <c r="AX20" s="132">
        <f t="shared" si="11"/>
        <v>0</v>
      </c>
      <c r="AY20" s="132">
        <f t="shared" si="12"/>
        <v>0</v>
      </c>
      <c r="BA20" s="224"/>
      <c r="BB20" s="224">
        <f t="shared" si="13"/>
        <v>0</v>
      </c>
      <c r="BC20" s="224">
        <f t="shared" si="14"/>
        <v>0</v>
      </c>
      <c r="BD20" s="224">
        <f t="shared" si="15"/>
        <v>0</v>
      </c>
      <c r="BE20" s="228" t="s">
        <v>211</v>
      </c>
      <c r="BF20" s="228">
        <v>107</v>
      </c>
      <c r="BG20" s="228"/>
      <c r="BH20" s="228"/>
      <c r="BI20" s="228"/>
      <c r="BJ20" s="228"/>
      <c r="BK20" s="228"/>
    </row>
    <row r="21" spans="1:63" s="221" customFormat="1" ht="15" customHeight="1" x14ac:dyDescent="0.2">
      <c r="A21" s="220"/>
      <c r="B21" s="243">
        <v>8</v>
      </c>
      <c r="C21" s="244"/>
      <c r="D21" s="245"/>
      <c r="E21" s="238"/>
      <c r="F21" s="236"/>
      <c r="G21" s="236"/>
      <c r="H21" s="244"/>
      <c r="I21" s="246"/>
      <c r="J21" s="235"/>
      <c r="K21" s="236"/>
      <c r="L21" s="236"/>
      <c r="M21" s="239"/>
      <c r="N21" s="239"/>
      <c r="O21" s="240"/>
      <c r="P21" s="310" t="str">
        <f t="shared" si="16"/>
        <v/>
      </c>
      <c r="Q21" s="242">
        <f t="shared" si="27"/>
        <v>0</v>
      </c>
      <c r="R21" s="238">
        <f t="shared" si="17"/>
        <v>0</v>
      </c>
      <c r="S21" s="312">
        <f t="shared" si="18"/>
        <v>0</v>
      </c>
      <c r="T21" s="309"/>
      <c r="U21" s="220"/>
      <c r="V21" s="132">
        <f t="shared" si="19"/>
        <v>0</v>
      </c>
      <c r="W21" s="132">
        <f t="shared" si="20"/>
        <v>0</v>
      </c>
      <c r="X21" s="132">
        <f t="shared" si="21"/>
        <v>0</v>
      </c>
      <c r="Y21" s="132">
        <f t="shared" si="0"/>
        <v>0</v>
      </c>
      <c r="Z21" s="132">
        <f t="shared" si="1"/>
        <v>0</v>
      </c>
      <c r="AA21" s="132">
        <f t="shared" si="2"/>
        <v>0</v>
      </c>
      <c r="AB21" s="132">
        <f t="shared" si="22"/>
        <v>0</v>
      </c>
      <c r="AC21" s="132">
        <f t="shared" si="22"/>
        <v>0</v>
      </c>
      <c r="AD21" s="132">
        <f t="shared" si="22"/>
        <v>0</v>
      </c>
      <c r="AE21" s="226" t="str">
        <f t="shared" si="23"/>
        <v/>
      </c>
      <c r="AF21" s="132">
        <f t="shared" si="24"/>
        <v>0</v>
      </c>
      <c r="AG21" s="132">
        <f t="shared" si="25"/>
        <v>0</v>
      </c>
      <c r="AH21" s="132">
        <f t="shared" si="26"/>
        <v>0</v>
      </c>
      <c r="AI21" s="132"/>
      <c r="AJ21" s="132">
        <f t="shared" si="3"/>
        <v>1</v>
      </c>
      <c r="AK21" s="132">
        <f t="shared" si="4"/>
        <v>0</v>
      </c>
      <c r="AL21" s="132">
        <f t="shared" si="5"/>
        <v>0</v>
      </c>
      <c r="AM21" s="132">
        <f t="shared" si="6"/>
        <v>0</v>
      </c>
      <c r="AN21" s="132">
        <f t="shared" si="7"/>
        <v>0</v>
      </c>
      <c r="AO21" s="132">
        <f t="shared" si="8"/>
        <v>0</v>
      </c>
      <c r="AP21" s="132"/>
      <c r="AQ21" s="132"/>
      <c r="AR21" s="132"/>
      <c r="AS21" s="132"/>
      <c r="AT21" s="132"/>
      <c r="AU21" s="132"/>
      <c r="AV21" s="132">
        <f t="shared" si="9"/>
        <v>0</v>
      </c>
      <c r="AW21" s="132">
        <f t="shared" si="10"/>
        <v>0</v>
      </c>
      <c r="AX21" s="132">
        <f t="shared" si="11"/>
        <v>0</v>
      </c>
      <c r="AY21" s="132">
        <f t="shared" si="12"/>
        <v>0</v>
      </c>
      <c r="AZ21" s="132"/>
      <c r="BA21" s="224"/>
      <c r="BB21" s="224">
        <f t="shared" si="13"/>
        <v>0</v>
      </c>
      <c r="BC21" s="224">
        <f t="shared" si="14"/>
        <v>0</v>
      </c>
      <c r="BD21" s="224">
        <f t="shared" si="15"/>
        <v>0</v>
      </c>
      <c r="BE21" s="228" t="s">
        <v>211</v>
      </c>
      <c r="BF21" s="228">
        <v>108</v>
      </c>
      <c r="BG21" s="229"/>
      <c r="BH21" s="229"/>
      <c r="BI21" s="229"/>
      <c r="BJ21" s="229"/>
      <c r="BK21" s="229"/>
    </row>
    <row r="22" spans="1:63" ht="15" customHeight="1" x14ac:dyDescent="0.2">
      <c r="B22" s="243">
        <v>9</v>
      </c>
      <c r="C22" s="244"/>
      <c r="D22" s="245"/>
      <c r="E22" s="238"/>
      <c r="F22" s="236"/>
      <c r="G22" s="236"/>
      <c r="H22" s="244"/>
      <c r="I22" s="246"/>
      <c r="J22" s="235"/>
      <c r="K22" s="236"/>
      <c r="L22" s="236"/>
      <c r="M22" s="239"/>
      <c r="N22" s="239"/>
      <c r="O22" s="240"/>
      <c r="P22" s="310" t="str">
        <f t="shared" si="16"/>
        <v/>
      </c>
      <c r="Q22" s="242">
        <f t="shared" si="27"/>
        <v>0</v>
      </c>
      <c r="R22" s="238">
        <f t="shared" si="17"/>
        <v>0</v>
      </c>
      <c r="S22" s="312">
        <f t="shared" si="18"/>
        <v>0</v>
      </c>
      <c r="T22" s="308"/>
      <c r="V22" s="132">
        <f t="shared" si="19"/>
        <v>0</v>
      </c>
      <c r="W22" s="132">
        <f t="shared" si="20"/>
        <v>0</v>
      </c>
      <c r="X22" s="132">
        <f t="shared" si="21"/>
        <v>0</v>
      </c>
      <c r="Y22" s="132">
        <f t="shared" si="0"/>
        <v>0</v>
      </c>
      <c r="Z22" s="132">
        <f t="shared" si="1"/>
        <v>0</v>
      </c>
      <c r="AA22" s="132">
        <f t="shared" si="2"/>
        <v>0</v>
      </c>
      <c r="AB22" s="132">
        <f t="shared" si="22"/>
        <v>0</v>
      </c>
      <c r="AC22" s="132">
        <f t="shared" si="22"/>
        <v>0</v>
      </c>
      <c r="AD22" s="132">
        <f t="shared" si="22"/>
        <v>0</v>
      </c>
      <c r="AE22" s="226" t="str">
        <f t="shared" si="23"/>
        <v/>
      </c>
      <c r="AF22" s="132">
        <f t="shared" si="24"/>
        <v>0</v>
      </c>
      <c r="AG22" s="132">
        <f t="shared" si="25"/>
        <v>0</v>
      </c>
      <c r="AH22" s="132">
        <f t="shared" si="26"/>
        <v>0</v>
      </c>
      <c r="AJ22" s="132">
        <f t="shared" si="3"/>
        <v>1</v>
      </c>
      <c r="AK22" s="132">
        <f t="shared" si="4"/>
        <v>0</v>
      </c>
      <c r="AL22" s="132">
        <f t="shared" si="5"/>
        <v>0</v>
      </c>
      <c r="AM22" s="132">
        <f t="shared" si="6"/>
        <v>0</v>
      </c>
      <c r="AN22" s="132">
        <f t="shared" si="7"/>
        <v>0</v>
      </c>
      <c r="AO22" s="132">
        <f t="shared" si="8"/>
        <v>0</v>
      </c>
      <c r="AV22" s="132">
        <f t="shared" si="9"/>
        <v>0</v>
      </c>
      <c r="AW22" s="132">
        <f t="shared" si="10"/>
        <v>0</v>
      </c>
      <c r="AX22" s="132">
        <f t="shared" si="11"/>
        <v>0</v>
      </c>
      <c r="AY22" s="132">
        <f t="shared" si="12"/>
        <v>0</v>
      </c>
      <c r="BA22" s="224"/>
      <c r="BB22" s="224">
        <f t="shared" si="13"/>
        <v>0</v>
      </c>
      <c r="BC22" s="224">
        <f t="shared" si="14"/>
        <v>0</v>
      </c>
      <c r="BD22" s="224">
        <f t="shared" si="15"/>
        <v>0</v>
      </c>
      <c r="BE22" s="228" t="s">
        <v>211</v>
      </c>
      <c r="BF22" s="228">
        <v>109</v>
      </c>
      <c r="BG22" s="228"/>
      <c r="BH22" s="228"/>
      <c r="BI22" s="228"/>
      <c r="BJ22" s="228"/>
      <c r="BK22" s="228"/>
    </row>
    <row r="23" spans="1:63" s="221" customFormat="1" ht="15" customHeight="1" x14ac:dyDescent="0.2">
      <c r="A23" s="220"/>
      <c r="B23" s="243">
        <v>10</v>
      </c>
      <c r="C23" s="244"/>
      <c r="D23" s="245"/>
      <c r="E23" s="238"/>
      <c r="F23" s="236"/>
      <c r="G23" s="236"/>
      <c r="H23" s="244"/>
      <c r="I23" s="246"/>
      <c r="J23" s="235"/>
      <c r="K23" s="236"/>
      <c r="L23" s="236"/>
      <c r="M23" s="239"/>
      <c r="N23" s="239"/>
      <c r="O23" s="240"/>
      <c r="P23" s="310" t="str">
        <f t="shared" si="16"/>
        <v/>
      </c>
      <c r="Q23" s="242">
        <f t="shared" si="27"/>
        <v>0</v>
      </c>
      <c r="R23" s="238">
        <f t="shared" si="17"/>
        <v>0</v>
      </c>
      <c r="S23" s="312">
        <f t="shared" si="18"/>
        <v>0</v>
      </c>
      <c r="T23" s="309"/>
      <c r="U23" s="220"/>
      <c r="V23" s="132">
        <f t="shared" si="19"/>
        <v>0</v>
      </c>
      <c r="W23" s="132">
        <f t="shared" si="20"/>
        <v>0</v>
      </c>
      <c r="X23" s="220">
        <f t="shared" si="21"/>
        <v>0</v>
      </c>
      <c r="Y23" s="220">
        <f t="shared" si="0"/>
        <v>0</v>
      </c>
      <c r="Z23" s="220">
        <f t="shared" si="1"/>
        <v>0</v>
      </c>
      <c r="AA23" s="220">
        <f t="shared" si="2"/>
        <v>0</v>
      </c>
      <c r="AB23" s="132">
        <f t="shared" si="22"/>
        <v>0</v>
      </c>
      <c r="AC23" s="132">
        <f t="shared" si="22"/>
        <v>0</v>
      </c>
      <c r="AD23" s="132">
        <f t="shared" si="22"/>
        <v>0</v>
      </c>
      <c r="AE23" s="226" t="str">
        <f t="shared" si="23"/>
        <v/>
      </c>
      <c r="AF23" s="220">
        <f t="shared" si="24"/>
        <v>0</v>
      </c>
      <c r="AG23" s="220">
        <f t="shared" si="25"/>
        <v>0</v>
      </c>
      <c r="AH23" s="220">
        <f t="shared" si="26"/>
        <v>0</v>
      </c>
      <c r="AI23" s="220"/>
      <c r="AJ23" s="220">
        <f t="shared" si="3"/>
        <v>1</v>
      </c>
      <c r="AK23" s="220">
        <f t="shared" si="4"/>
        <v>0</v>
      </c>
      <c r="AL23" s="220">
        <f t="shared" si="5"/>
        <v>0</v>
      </c>
      <c r="AM23" s="220">
        <f t="shared" si="6"/>
        <v>0</v>
      </c>
      <c r="AN23" s="220">
        <f t="shared" si="7"/>
        <v>0</v>
      </c>
      <c r="AO23" s="220">
        <f t="shared" si="8"/>
        <v>0</v>
      </c>
      <c r="AP23" s="220"/>
      <c r="AQ23" s="220"/>
      <c r="AR23" s="220"/>
      <c r="AS23" s="220"/>
      <c r="AT23" s="220"/>
      <c r="AU23" s="220"/>
      <c r="AV23" s="220">
        <f t="shared" si="9"/>
        <v>0</v>
      </c>
      <c r="AW23" s="220">
        <f t="shared" si="10"/>
        <v>0</v>
      </c>
      <c r="AX23" s="220">
        <f t="shared" si="11"/>
        <v>0</v>
      </c>
      <c r="AY23" s="220">
        <f t="shared" si="12"/>
        <v>0</v>
      </c>
      <c r="AZ23" s="220"/>
      <c r="BA23" s="220"/>
      <c r="BB23" s="220">
        <f t="shared" si="13"/>
        <v>0</v>
      </c>
      <c r="BC23" s="220">
        <f t="shared" si="14"/>
        <v>0</v>
      </c>
      <c r="BD23" s="220">
        <f t="shared" si="15"/>
        <v>0</v>
      </c>
      <c r="BE23" s="228" t="s">
        <v>211</v>
      </c>
      <c r="BF23" s="228">
        <v>110</v>
      </c>
      <c r="BG23" s="229"/>
      <c r="BH23" s="229"/>
      <c r="BI23" s="229"/>
      <c r="BJ23" s="229"/>
      <c r="BK23" s="229"/>
    </row>
    <row r="24" spans="1:63" ht="15" customHeight="1" x14ac:dyDescent="0.2">
      <c r="B24" s="19">
        <v>11</v>
      </c>
      <c r="C24" s="20"/>
      <c r="D24" s="21"/>
      <c r="E24" s="230"/>
      <c r="F24" s="18"/>
      <c r="G24" s="18"/>
      <c r="H24" s="20"/>
      <c r="I24" s="40"/>
      <c r="J24" s="17"/>
      <c r="K24" s="18"/>
      <c r="L24" s="18"/>
      <c r="M24" s="286"/>
      <c r="N24" s="286"/>
      <c r="O24" s="46"/>
      <c r="P24" s="310" t="str">
        <f t="shared" si="16"/>
        <v/>
      </c>
      <c r="Q24" s="242">
        <f t="shared" si="27"/>
        <v>0</v>
      </c>
      <c r="R24" s="238">
        <f t="shared" si="17"/>
        <v>0</v>
      </c>
      <c r="S24" s="312">
        <f t="shared" si="18"/>
        <v>0</v>
      </c>
      <c r="T24" s="307"/>
      <c r="V24" s="132">
        <f t="shared" si="19"/>
        <v>0</v>
      </c>
      <c r="W24" s="132">
        <f t="shared" si="20"/>
        <v>0</v>
      </c>
      <c r="X24" s="132">
        <f t="shared" si="21"/>
        <v>0</v>
      </c>
      <c r="Y24" s="132">
        <f t="shared" si="0"/>
        <v>0</v>
      </c>
      <c r="Z24" s="132">
        <f t="shared" si="1"/>
        <v>0</v>
      </c>
      <c r="AA24" s="132">
        <f t="shared" si="2"/>
        <v>0</v>
      </c>
      <c r="AB24" s="132">
        <f t="shared" si="22"/>
        <v>0</v>
      </c>
      <c r="AC24" s="132">
        <f t="shared" si="22"/>
        <v>0</v>
      </c>
      <c r="AD24" s="132">
        <f t="shared" si="22"/>
        <v>0</v>
      </c>
      <c r="AE24" s="226" t="str">
        <f t="shared" si="23"/>
        <v/>
      </c>
      <c r="AF24" s="132">
        <f t="shared" si="24"/>
        <v>0</v>
      </c>
      <c r="AG24" s="132">
        <f t="shared" si="25"/>
        <v>0</v>
      </c>
      <c r="AH24" s="132">
        <f t="shared" si="26"/>
        <v>0</v>
      </c>
      <c r="AJ24" s="132">
        <f t="shared" si="3"/>
        <v>1</v>
      </c>
      <c r="AK24" s="132">
        <f t="shared" si="4"/>
        <v>0</v>
      </c>
      <c r="AL24" s="132">
        <f t="shared" si="5"/>
        <v>0</v>
      </c>
      <c r="AM24" s="132">
        <f t="shared" si="6"/>
        <v>0</v>
      </c>
      <c r="AN24" s="132">
        <f t="shared" si="7"/>
        <v>0</v>
      </c>
      <c r="AO24" s="132">
        <f t="shared" si="8"/>
        <v>0</v>
      </c>
      <c r="AV24" s="132">
        <f t="shared" si="9"/>
        <v>0</v>
      </c>
      <c r="AW24" s="132">
        <f t="shared" si="10"/>
        <v>0</v>
      </c>
      <c r="AX24" s="132">
        <f t="shared" si="11"/>
        <v>0</v>
      </c>
      <c r="AY24" s="132">
        <f t="shared" si="12"/>
        <v>0</v>
      </c>
      <c r="BA24" s="224"/>
      <c r="BB24" s="224">
        <f t="shared" si="13"/>
        <v>0</v>
      </c>
      <c r="BC24" s="224">
        <f t="shared" si="14"/>
        <v>0</v>
      </c>
      <c r="BD24" s="224">
        <f t="shared" si="15"/>
        <v>0</v>
      </c>
      <c r="BE24" s="228" t="s">
        <v>211</v>
      </c>
      <c r="BF24" s="228">
        <v>111</v>
      </c>
      <c r="BG24" s="228"/>
      <c r="BH24" s="228"/>
      <c r="BI24" s="228"/>
      <c r="BJ24" s="228"/>
      <c r="BK24" s="228"/>
    </row>
    <row r="25" spans="1:63" ht="15" customHeight="1" x14ac:dyDescent="0.2">
      <c r="B25" s="19">
        <v>12</v>
      </c>
      <c r="C25" s="20"/>
      <c r="D25" s="21"/>
      <c r="E25" s="230"/>
      <c r="F25" s="18"/>
      <c r="G25" s="18"/>
      <c r="H25" s="20"/>
      <c r="I25" s="40"/>
      <c r="J25" s="17"/>
      <c r="K25" s="18"/>
      <c r="L25" s="18"/>
      <c r="M25" s="286"/>
      <c r="N25" s="286"/>
      <c r="O25" s="46"/>
      <c r="P25" s="310" t="str">
        <f t="shared" si="16"/>
        <v/>
      </c>
      <c r="Q25" s="242">
        <f t="shared" si="27"/>
        <v>0</v>
      </c>
      <c r="R25" s="238">
        <f t="shared" si="17"/>
        <v>0</v>
      </c>
      <c r="S25" s="312">
        <f t="shared" si="18"/>
        <v>0</v>
      </c>
      <c r="T25" s="308"/>
      <c r="V25" s="132">
        <f t="shared" si="19"/>
        <v>0</v>
      </c>
      <c r="W25" s="132">
        <f t="shared" si="20"/>
        <v>0</v>
      </c>
      <c r="X25" s="132">
        <f t="shared" si="21"/>
        <v>0</v>
      </c>
      <c r="Y25" s="132">
        <f t="shared" si="0"/>
        <v>0</v>
      </c>
      <c r="Z25" s="132">
        <f t="shared" si="1"/>
        <v>0</v>
      </c>
      <c r="AA25" s="132">
        <f t="shared" si="2"/>
        <v>0</v>
      </c>
      <c r="AB25" s="132">
        <f t="shared" si="22"/>
        <v>0</v>
      </c>
      <c r="AC25" s="132">
        <f t="shared" si="22"/>
        <v>0</v>
      </c>
      <c r="AD25" s="132">
        <f t="shared" si="22"/>
        <v>0</v>
      </c>
      <c r="AE25" s="226" t="str">
        <f t="shared" si="23"/>
        <v/>
      </c>
      <c r="AF25" s="132">
        <f t="shared" si="24"/>
        <v>0</v>
      </c>
      <c r="AG25" s="132">
        <f t="shared" si="25"/>
        <v>0</v>
      </c>
      <c r="AH25" s="132">
        <f t="shared" si="26"/>
        <v>0</v>
      </c>
      <c r="AJ25" s="132">
        <f t="shared" si="3"/>
        <v>1</v>
      </c>
      <c r="AK25" s="132">
        <f t="shared" si="4"/>
        <v>0</v>
      </c>
      <c r="AL25" s="132">
        <f t="shared" si="5"/>
        <v>0</v>
      </c>
      <c r="AM25" s="132">
        <f t="shared" si="6"/>
        <v>0</v>
      </c>
      <c r="AN25" s="132">
        <f t="shared" si="7"/>
        <v>0</v>
      </c>
      <c r="AO25" s="132">
        <f t="shared" si="8"/>
        <v>0</v>
      </c>
      <c r="AV25" s="132">
        <f t="shared" si="9"/>
        <v>0</v>
      </c>
      <c r="AW25" s="132">
        <f t="shared" si="10"/>
        <v>0</v>
      </c>
      <c r="AX25" s="132">
        <f t="shared" si="11"/>
        <v>0</v>
      </c>
      <c r="AY25" s="132">
        <f t="shared" si="12"/>
        <v>0</v>
      </c>
      <c r="BA25" s="224"/>
      <c r="BB25" s="224">
        <f t="shared" si="13"/>
        <v>0</v>
      </c>
      <c r="BC25" s="224">
        <f t="shared" si="14"/>
        <v>0</v>
      </c>
      <c r="BD25" s="224">
        <f t="shared" si="15"/>
        <v>0</v>
      </c>
      <c r="BE25" s="228" t="s">
        <v>211</v>
      </c>
      <c r="BF25" s="228">
        <v>112</v>
      </c>
      <c r="BG25" s="228"/>
      <c r="BH25" s="228"/>
      <c r="BI25" s="228"/>
      <c r="BJ25" s="228"/>
      <c r="BK25" s="228"/>
    </row>
    <row r="26" spans="1:63" x14ac:dyDescent="0.2">
      <c r="B26" s="19">
        <v>13</v>
      </c>
      <c r="C26" s="20"/>
      <c r="D26" s="21"/>
      <c r="E26" s="20"/>
      <c r="F26" s="18"/>
      <c r="G26" s="18"/>
      <c r="H26" s="20"/>
      <c r="I26" s="40"/>
      <c r="J26" s="17"/>
      <c r="K26" s="18"/>
      <c r="L26" s="18"/>
      <c r="M26" s="286"/>
      <c r="N26" s="286"/>
      <c r="O26" s="46"/>
      <c r="P26" s="310" t="str">
        <f t="shared" si="16"/>
        <v/>
      </c>
      <c r="Q26" s="242">
        <f t="shared" si="27"/>
        <v>0</v>
      </c>
      <c r="R26" s="238">
        <f t="shared" si="17"/>
        <v>0</v>
      </c>
      <c r="S26" s="312">
        <f t="shared" si="18"/>
        <v>0</v>
      </c>
      <c r="T26" s="308"/>
      <c r="V26" s="132">
        <f t="shared" si="19"/>
        <v>0</v>
      </c>
      <c r="W26" s="132">
        <f t="shared" si="20"/>
        <v>0</v>
      </c>
      <c r="X26" s="132">
        <f t="shared" si="21"/>
        <v>0</v>
      </c>
      <c r="Y26" s="132">
        <f t="shared" si="0"/>
        <v>0</v>
      </c>
      <c r="Z26" s="132">
        <f t="shared" si="1"/>
        <v>0</v>
      </c>
      <c r="AA26" s="132">
        <f t="shared" si="2"/>
        <v>0</v>
      </c>
      <c r="AB26" s="132">
        <f t="shared" si="22"/>
        <v>0</v>
      </c>
      <c r="AC26" s="132">
        <f t="shared" si="22"/>
        <v>0</v>
      </c>
      <c r="AD26" s="132">
        <f t="shared" si="22"/>
        <v>0</v>
      </c>
      <c r="AE26" s="226" t="str">
        <f t="shared" si="23"/>
        <v/>
      </c>
      <c r="AF26" s="132">
        <f t="shared" si="24"/>
        <v>0</v>
      </c>
      <c r="AG26" s="132">
        <f t="shared" si="25"/>
        <v>0</v>
      </c>
      <c r="AH26" s="132">
        <f t="shared" si="26"/>
        <v>0</v>
      </c>
      <c r="AJ26" s="132">
        <f t="shared" si="3"/>
        <v>1</v>
      </c>
      <c r="AK26" s="132">
        <f t="shared" si="4"/>
        <v>0</v>
      </c>
      <c r="AL26" s="132">
        <f t="shared" si="5"/>
        <v>0</v>
      </c>
      <c r="AM26" s="132">
        <f t="shared" si="6"/>
        <v>0</v>
      </c>
      <c r="AN26" s="132">
        <f t="shared" si="7"/>
        <v>0</v>
      </c>
      <c r="AO26" s="132">
        <f t="shared" si="8"/>
        <v>0</v>
      </c>
      <c r="AV26" s="132">
        <f t="shared" si="9"/>
        <v>0</v>
      </c>
      <c r="AW26" s="132">
        <f t="shared" si="10"/>
        <v>0</v>
      </c>
      <c r="AX26" s="132">
        <f t="shared" si="11"/>
        <v>0</v>
      </c>
      <c r="AY26" s="132">
        <f t="shared" si="12"/>
        <v>0</v>
      </c>
      <c r="BA26" s="224"/>
      <c r="BB26" s="224">
        <f t="shared" si="13"/>
        <v>0</v>
      </c>
      <c r="BC26" s="224">
        <f t="shared" si="14"/>
        <v>0</v>
      </c>
      <c r="BD26" s="224">
        <f t="shared" si="15"/>
        <v>0</v>
      </c>
      <c r="BE26" s="228" t="s">
        <v>211</v>
      </c>
      <c r="BF26" s="228">
        <v>113</v>
      </c>
      <c r="BG26" s="228"/>
      <c r="BH26" s="228"/>
      <c r="BI26" s="228"/>
      <c r="BJ26" s="228"/>
      <c r="BK26" s="228"/>
    </row>
    <row r="27" spans="1:63" ht="12" thickBot="1" x14ac:dyDescent="0.25">
      <c r="B27" s="19">
        <v>14</v>
      </c>
      <c r="C27" s="20"/>
      <c r="D27" s="21"/>
      <c r="E27" s="20"/>
      <c r="F27" s="18"/>
      <c r="G27" s="18"/>
      <c r="H27" s="20"/>
      <c r="I27" s="40"/>
      <c r="J27" s="17"/>
      <c r="K27" s="18"/>
      <c r="L27" s="18"/>
      <c r="M27" s="286"/>
      <c r="N27" s="286"/>
      <c r="O27" s="46"/>
      <c r="P27" s="310" t="str">
        <f t="shared" si="16"/>
        <v/>
      </c>
      <c r="Q27" s="242">
        <f t="shared" si="27"/>
        <v>0</v>
      </c>
      <c r="R27" s="238">
        <f t="shared" si="17"/>
        <v>0</v>
      </c>
      <c r="S27" s="313"/>
      <c r="T27" s="308"/>
      <c r="V27" s="132">
        <f t="shared" si="19"/>
        <v>0</v>
      </c>
      <c r="W27" s="132">
        <f t="shared" si="20"/>
        <v>0</v>
      </c>
      <c r="X27" s="132">
        <f t="shared" si="21"/>
        <v>0</v>
      </c>
      <c r="Y27" s="132">
        <f t="shared" si="0"/>
        <v>0</v>
      </c>
      <c r="Z27" s="132">
        <f t="shared" si="1"/>
        <v>0</v>
      </c>
      <c r="AA27" s="132">
        <f t="shared" si="2"/>
        <v>0</v>
      </c>
      <c r="AB27" s="132">
        <f t="shared" si="22"/>
        <v>0</v>
      </c>
      <c r="AC27" s="132">
        <f t="shared" si="22"/>
        <v>0</v>
      </c>
      <c r="AD27" s="132">
        <f t="shared" si="22"/>
        <v>0</v>
      </c>
      <c r="AE27" s="226" t="str">
        <f t="shared" si="23"/>
        <v/>
      </c>
      <c r="AF27" s="132">
        <f t="shared" si="24"/>
        <v>0</v>
      </c>
      <c r="AG27" s="132">
        <f t="shared" si="25"/>
        <v>0</v>
      </c>
      <c r="AH27" s="132">
        <f t="shared" si="26"/>
        <v>0</v>
      </c>
      <c r="AJ27" s="132">
        <f t="shared" si="3"/>
        <v>1</v>
      </c>
      <c r="AK27" s="132">
        <f t="shared" si="4"/>
        <v>0</v>
      </c>
      <c r="AL27" s="132">
        <f t="shared" si="5"/>
        <v>0</v>
      </c>
      <c r="AM27" s="132">
        <f t="shared" si="6"/>
        <v>0</v>
      </c>
      <c r="AN27" s="132">
        <f t="shared" si="7"/>
        <v>0</v>
      </c>
      <c r="AO27" s="132">
        <f t="shared" si="8"/>
        <v>0</v>
      </c>
      <c r="AV27" s="132">
        <f t="shared" si="9"/>
        <v>0</v>
      </c>
      <c r="AW27" s="132">
        <f t="shared" si="10"/>
        <v>0</v>
      </c>
      <c r="AX27" s="132">
        <f t="shared" si="11"/>
        <v>0</v>
      </c>
      <c r="AY27" s="132">
        <f t="shared" si="12"/>
        <v>0</v>
      </c>
      <c r="BA27" s="224"/>
      <c r="BB27" s="224">
        <f t="shared" si="13"/>
        <v>0</v>
      </c>
      <c r="BC27" s="224">
        <f t="shared" si="14"/>
        <v>0</v>
      </c>
      <c r="BD27" s="224">
        <f t="shared" si="15"/>
        <v>0</v>
      </c>
      <c r="BE27" s="228" t="s">
        <v>211</v>
      </c>
      <c r="BF27" s="228">
        <v>114</v>
      </c>
      <c r="BG27" s="228"/>
      <c r="BH27" s="228"/>
      <c r="BI27" s="228"/>
      <c r="BJ27" s="228"/>
      <c r="BK27" s="228"/>
    </row>
    <row r="28" spans="1:63" ht="15" customHeight="1" thickBot="1" x14ac:dyDescent="0.25">
      <c r="B28" s="339" t="s">
        <v>91</v>
      </c>
      <c r="C28" s="381"/>
      <c r="D28" s="381"/>
      <c r="E28" s="381"/>
      <c r="F28" s="382"/>
      <c r="G28" s="294"/>
      <c r="H28" s="392">
        <f>SUM(X14:X27)</f>
        <v>0</v>
      </c>
      <c r="I28" s="83"/>
      <c r="J28" s="9">
        <f>SUM(Y14:Y27)</f>
        <v>0</v>
      </c>
      <c r="K28" s="9">
        <f>SUM(Z14:Z27)</f>
        <v>0</v>
      </c>
      <c r="L28" s="9">
        <f>SUM(AA14:AA27)</f>
        <v>0</v>
      </c>
      <c r="M28" s="10">
        <f>SUM(M14:M27)</f>
        <v>0</v>
      </c>
      <c r="N28" s="10">
        <f>SUM(N14:N27)</f>
        <v>0</v>
      </c>
      <c r="O28" s="47">
        <f>SUM(AC14:AC27)</f>
        <v>0</v>
      </c>
      <c r="P28" s="44">
        <f>AE28</f>
        <v>0</v>
      </c>
      <c r="Q28" s="11">
        <f>AF28</f>
        <v>0</v>
      </c>
      <c r="R28" s="11">
        <f>AG28</f>
        <v>0</v>
      </c>
      <c r="S28" s="314">
        <f>AH28</f>
        <v>0</v>
      </c>
      <c r="T28" s="373"/>
      <c r="V28" s="132">
        <f t="shared" ref="V28:AA28" si="28">SUM(V14:V27)</f>
        <v>0</v>
      </c>
      <c r="W28" s="132">
        <f t="shared" si="28"/>
        <v>0</v>
      </c>
      <c r="X28" s="139">
        <f t="shared" si="28"/>
        <v>0</v>
      </c>
      <c r="Y28" s="139">
        <f t="shared" si="28"/>
        <v>0</v>
      </c>
      <c r="Z28" s="139">
        <f t="shared" si="28"/>
        <v>0</v>
      </c>
      <c r="AA28" s="139">
        <f t="shared" si="28"/>
        <v>0</v>
      </c>
      <c r="AB28" s="139"/>
      <c r="AC28" s="139">
        <f>SUM(AC14:AC27)</f>
        <v>0</v>
      </c>
      <c r="AD28" s="139"/>
      <c r="AE28" s="311">
        <f>SUM(AE14:AE27)</f>
        <v>0</v>
      </c>
      <c r="AF28" s="139">
        <f>SUM(AF14:AF27)</f>
        <v>0</v>
      </c>
      <c r="AG28" s="139">
        <f>SUM(AG14:AG27)</f>
        <v>0</v>
      </c>
      <c r="AH28" s="139">
        <f>SUM(AH14:AH27)</f>
        <v>0</v>
      </c>
      <c r="AI28" s="139"/>
      <c r="AJ28" s="139">
        <f t="shared" ref="AJ28:AO28" si="29">SUM(AJ14:AJ27)</f>
        <v>14</v>
      </c>
      <c r="AK28" s="139">
        <f t="shared" si="29"/>
        <v>0</v>
      </c>
      <c r="AL28" s="139">
        <f t="shared" si="29"/>
        <v>0</v>
      </c>
      <c r="AM28" s="139">
        <f t="shared" si="29"/>
        <v>0</v>
      </c>
      <c r="AN28" s="139">
        <f t="shared" si="29"/>
        <v>0</v>
      </c>
      <c r="AO28" s="139">
        <f t="shared" si="29"/>
        <v>0</v>
      </c>
      <c r="AP28" s="139"/>
      <c r="AQ28" s="139"/>
      <c r="AR28" s="139"/>
      <c r="AS28" s="139"/>
      <c r="AT28" s="139"/>
      <c r="AU28" s="139"/>
      <c r="AV28" s="139">
        <f>SUM(AV14:AV27)</f>
        <v>0</v>
      </c>
      <c r="AW28" s="139">
        <f>SUM(AW14:AW27)</f>
        <v>0</v>
      </c>
      <c r="AX28" s="139">
        <f>SUM(AX14:AX27)</f>
        <v>0</v>
      </c>
      <c r="AY28" s="139">
        <f>SUM(AY14:AY27)</f>
        <v>0</v>
      </c>
      <c r="BA28" s="224"/>
      <c r="BB28" s="220">
        <f>SUM(BB14:BB27)</f>
        <v>0</v>
      </c>
      <c r="BC28" s="220">
        <f>SUM(BC14:BC27)</f>
        <v>0</v>
      </c>
      <c r="BD28" s="220">
        <f>SUM(BD14:BD27)</f>
        <v>0</v>
      </c>
      <c r="BE28" s="228"/>
      <c r="BF28" s="228"/>
      <c r="BG28" s="228"/>
      <c r="BH28" s="228"/>
      <c r="BI28" s="228"/>
      <c r="BJ28" s="228"/>
      <c r="BK28" s="228"/>
    </row>
    <row r="29" spans="1:63" ht="15" customHeight="1" thickBot="1" x14ac:dyDescent="0.25">
      <c r="B29" s="340"/>
      <c r="C29" s="383"/>
      <c r="D29" s="383"/>
      <c r="E29" s="383"/>
      <c r="F29" s="384"/>
      <c r="G29" s="295"/>
      <c r="H29" s="393"/>
      <c r="I29" s="84"/>
      <c r="J29" s="395">
        <f>SUM(J28:O28)</f>
        <v>0</v>
      </c>
      <c r="K29" s="396"/>
      <c r="L29" s="396"/>
      <c r="M29" s="396"/>
      <c r="N29" s="396"/>
      <c r="O29" s="397"/>
      <c r="R29" s="395">
        <f>SUM(R28:S28)</f>
        <v>0</v>
      </c>
      <c r="S29" s="397"/>
      <c r="T29" s="373"/>
      <c r="Z29" s="139">
        <f>J29</f>
        <v>0</v>
      </c>
      <c r="AJ29" s="132">
        <f t="shared" ref="AJ29:AJ43" si="30">IF(F29="DL",0,1)</f>
        <v>1</v>
      </c>
      <c r="BA29" s="224"/>
      <c r="BB29" s="224"/>
      <c r="BC29" s="224"/>
      <c r="BD29" s="224"/>
      <c r="BE29" s="228"/>
      <c r="BF29" s="228"/>
      <c r="BG29" s="228"/>
      <c r="BH29" s="228"/>
      <c r="BI29" s="228"/>
      <c r="BJ29" s="228"/>
      <c r="BK29" s="228"/>
    </row>
    <row r="30" spans="1:63" ht="15" customHeight="1" thickBot="1" x14ac:dyDescent="0.25">
      <c r="B30" s="378" t="s">
        <v>21</v>
      </c>
      <c r="C30" s="379"/>
      <c r="D30" s="379"/>
      <c r="E30" s="379"/>
      <c r="F30" s="379"/>
      <c r="G30" s="379"/>
      <c r="H30" s="379"/>
      <c r="I30" s="379"/>
      <c r="J30" s="379"/>
      <c r="K30" s="379"/>
      <c r="L30" s="379"/>
      <c r="M30" s="379"/>
      <c r="N30" s="379"/>
      <c r="O30" s="379"/>
      <c r="P30" s="379"/>
      <c r="Q30" s="379"/>
      <c r="R30" s="379"/>
      <c r="S30" s="380"/>
      <c r="T30" s="373"/>
      <c r="AJ30" s="132">
        <f t="shared" si="30"/>
        <v>1</v>
      </c>
      <c r="BA30" s="224"/>
      <c r="BB30" s="224"/>
      <c r="BC30" s="224"/>
      <c r="BD30" s="224"/>
      <c r="BE30" s="228"/>
      <c r="BF30" s="228"/>
      <c r="BG30" s="228"/>
      <c r="BH30" s="228"/>
      <c r="BI30" s="228"/>
      <c r="BJ30" s="228"/>
      <c r="BK30" s="228"/>
    </row>
    <row r="31" spans="1:63" ht="15" customHeight="1" x14ac:dyDescent="0.2">
      <c r="B31" s="235">
        <v>1</v>
      </c>
      <c r="C31" s="236"/>
      <c r="D31" s="237"/>
      <c r="E31" s="238"/>
      <c r="F31" s="236"/>
      <c r="G31" s="236"/>
      <c r="H31" s="236"/>
      <c r="I31" s="239"/>
      <c r="J31" s="235"/>
      <c r="K31" s="236"/>
      <c r="L31" s="236"/>
      <c r="M31" s="239"/>
      <c r="N31" s="239"/>
      <c r="O31" s="240"/>
      <c r="P31" s="241" t="str">
        <f>IF(J31&lt;&gt;"",J31*14,"")</f>
        <v/>
      </c>
      <c r="Q31" s="242">
        <f>SUM(K31:O31)*14</f>
        <v>0</v>
      </c>
      <c r="R31" s="238">
        <f>SUM(P31:Q31)</f>
        <v>0</v>
      </c>
      <c r="S31" s="312">
        <f>(G31+H31)*25-R31</f>
        <v>0</v>
      </c>
      <c r="T31" s="308"/>
      <c r="V31" s="132">
        <f>IF(F31="DL",0,G31)</f>
        <v>0</v>
      </c>
      <c r="W31" s="132">
        <f>IF(F31="DL",0,H31)</f>
        <v>0</v>
      </c>
      <c r="X31" s="132">
        <f>SUM(V31:W31)</f>
        <v>0</v>
      </c>
      <c r="Y31" s="132">
        <f t="shared" ref="Y31:Y43" si="31">IF(F31="DL",0,J31)</f>
        <v>0</v>
      </c>
      <c r="Z31" s="132">
        <f t="shared" ref="Z31:Z43" si="32">IF(F31="DL",0,K31)</f>
        <v>0</v>
      </c>
      <c r="AA31" s="132">
        <f t="shared" ref="AA31:AA43" si="33">IF(F31="DL",0,L31)</f>
        <v>0</v>
      </c>
      <c r="AC31" s="132">
        <f t="shared" ref="AC31:AC43" si="34">IF(F31="DL",0,O31)</f>
        <v>0</v>
      </c>
      <c r="AE31" s="132" t="str">
        <f t="shared" ref="AE31:AE43" si="35">IF($F31="DL",0,P31)</f>
        <v/>
      </c>
      <c r="AF31" s="132">
        <f t="shared" ref="AF31:AF43" si="36">IF($F31="DL",0,Q31)</f>
        <v>0</v>
      </c>
      <c r="AG31" s="132">
        <f t="shared" ref="AG31:AG43" si="37">IF($F31="DL",0,R31)</f>
        <v>0</v>
      </c>
      <c r="AH31" s="132">
        <f t="shared" ref="AH31:AH43" si="38">IF($F31="DL",0,S31)</f>
        <v>0</v>
      </c>
      <c r="AJ31" s="132">
        <f t="shared" si="30"/>
        <v>1</v>
      </c>
      <c r="AK31" s="132">
        <f t="shared" ref="AK31:AK43" si="39">K31+L31+O31</f>
        <v>0</v>
      </c>
      <c r="AL31" s="132">
        <f t="shared" ref="AL31:AL43" si="40">$AJ31*IF($C31="F",$R31,0)</f>
        <v>0</v>
      </c>
      <c r="AM31" s="132">
        <f t="shared" ref="AM31:AM43" si="41">$AJ31*IF($C31="C",$R31,0)</f>
        <v>0</v>
      </c>
      <c r="AN31" s="132">
        <f t="shared" ref="AN31:AN43" si="42">$AJ31*IF($C31="D",$R31,0)</f>
        <v>0</v>
      </c>
      <c r="AO31" s="132">
        <f t="shared" ref="AO31:AO43" si="43">$AJ31*IF($C31="S",$R31,0)</f>
        <v>0</v>
      </c>
      <c r="AV31" s="132">
        <f t="shared" ref="AV31:AV43" si="44">AJ31*IF(T31&lt;&gt;"",R31,0)</f>
        <v>0</v>
      </c>
      <c r="AW31" s="132">
        <f t="shared" ref="AW31:AW43" si="45">IF(F31="DI",R31,0)</f>
        <v>0</v>
      </c>
      <c r="AX31" s="132">
        <f t="shared" ref="AX31:AX43" si="46">IF(F31="DO",R31,0)</f>
        <v>0</v>
      </c>
      <c r="AY31" s="132">
        <f t="shared" ref="AY31:AY43" si="47">IF(F31="DL",R31,0)</f>
        <v>0</v>
      </c>
      <c r="BA31" s="224"/>
      <c r="BB31" s="224">
        <f t="shared" ref="BB31:BB43" si="48">IF(F31="DI",H31,0)</f>
        <v>0</v>
      </c>
      <c r="BC31" s="224">
        <f t="shared" ref="BC31:BC43" si="49">IF(F31="DO",H31,0)</f>
        <v>0</v>
      </c>
      <c r="BD31" s="224">
        <f t="shared" ref="BD31:BD43" si="50">IF(F31="DL",H31,0)</f>
        <v>0</v>
      </c>
      <c r="BE31" s="228" t="s">
        <v>211</v>
      </c>
      <c r="BF31" s="228">
        <v>201</v>
      </c>
      <c r="BG31" s="228"/>
      <c r="BH31" s="228"/>
      <c r="BI31" s="228"/>
      <c r="BJ31" s="228"/>
      <c r="BK31" s="228"/>
    </row>
    <row r="32" spans="1:63" ht="15" customHeight="1" x14ac:dyDescent="0.2">
      <c r="A32" s="36"/>
      <c r="B32" s="243">
        <v>2</v>
      </c>
      <c r="C32" s="244"/>
      <c r="D32" s="245"/>
      <c r="E32" s="238"/>
      <c r="F32" s="236"/>
      <c r="G32" s="236"/>
      <c r="H32" s="244"/>
      <c r="I32" s="246"/>
      <c r="J32" s="235"/>
      <c r="K32" s="236"/>
      <c r="L32" s="236"/>
      <c r="M32" s="239"/>
      <c r="N32" s="239"/>
      <c r="O32" s="240"/>
      <c r="P32" s="247"/>
      <c r="Q32" s="242">
        <f>SUM(K32:O32)*14</f>
        <v>0</v>
      </c>
      <c r="R32" s="238">
        <f t="shared" ref="R32:R43" si="51">SUM(P32:Q32)</f>
        <v>0</v>
      </c>
      <c r="S32" s="312">
        <f t="shared" ref="S32:S43" si="52">(G32+H32)*25-R32</f>
        <v>0</v>
      </c>
      <c r="T32" s="308"/>
      <c r="U32" s="36"/>
      <c r="V32" s="132">
        <f t="shared" ref="V32:V43" si="53">IF(F32="DL",0,G32)</f>
        <v>0</v>
      </c>
      <c r="W32" s="132">
        <f t="shared" ref="W32:W43" si="54">IF(F32="DL",0,H32)</f>
        <v>0</v>
      </c>
      <c r="X32" s="132">
        <f t="shared" ref="X32:X43" si="55">SUM(V32:W32)</f>
        <v>0</v>
      </c>
      <c r="Y32" s="226">
        <f t="shared" si="31"/>
        <v>0</v>
      </c>
      <c r="Z32" s="226">
        <f t="shared" si="32"/>
        <v>0</v>
      </c>
      <c r="AA32" s="226">
        <f t="shared" si="33"/>
        <v>0</v>
      </c>
      <c r="AB32" s="226"/>
      <c r="AC32" s="226">
        <f t="shared" si="34"/>
        <v>0</v>
      </c>
      <c r="AD32" s="226"/>
      <c r="AE32" s="226">
        <f t="shared" si="35"/>
        <v>0</v>
      </c>
      <c r="AF32" s="226">
        <f t="shared" si="36"/>
        <v>0</v>
      </c>
      <c r="AG32" s="226">
        <f t="shared" si="37"/>
        <v>0</v>
      </c>
      <c r="AH32" s="226">
        <f t="shared" si="38"/>
        <v>0</v>
      </c>
      <c r="AI32" s="226"/>
      <c r="AJ32" s="226">
        <f t="shared" si="30"/>
        <v>1</v>
      </c>
      <c r="AK32" s="226">
        <f t="shared" si="39"/>
        <v>0</v>
      </c>
      <c r="AL32" s="226">
        <f t="shared" si="40"/>
        <v>0</v>
      </c>
      <c r="AM32" s="226">
        <f t="shared" si="41"/>
        <v>0</v>
      </c>
      <c r="AN32" s="226">
        <f t="shared" si="42"/>
        <v>0</v>
      </c>
      <c r="AO32" s="226">
        <f t="shared" si="43"/>
        <v>0</v>
      </c>
      <c r="AP32" s="36"/>
      <c r="AQ32" s="36"/>
      <c r="AR32" s="36"/>
      <c r="AS32" s="36"/>
      <c r="AT32" s="36"/>
      <c r="AU32" s="36"/>
      <c r="AV32" s="36">
        <f t="shared" si="44"/>
        <v>0</v>
      </c>
      <c r="AW32" s="36">
        <f t="shared" si="45"/>
        <v>0</v>
      </c>
      <c r="AX32" s="36">
        <f t="shared" si="46"/>
        <v>0</v>
      </c>
      <c r="AY32" s="36">
        <f t="shared" si="47"/>
        <v>0</v>
      </c>
      <c r="AZ32" s="36"/>
      <c r="BB32" s="36">
        <f t="shared" si="48"/>
        <v>0</v>
      </c>
      <c r="BC32" s="36">
        <f t="shared" si="49"/>
        <v>0</v>
      </c>
      <c r="BD32" s="36">
        <f t="shared" si="50"/>
        <v>0</v>
      </c>
      <c r="BE32" s="228" t="s">
        <v>211</v>
      </c>
      <c r="BF32" s="228">
        <v>202</v>
      </c>
      <c r="BG32" s="228"/>
      <c r="BH32" s="228"/>
      <c r="BI32" s="228"/>
      <c r="BJ32" s="228"/>
      <c r="BK32" s="228"/>
    </row>
    <row r="33" spans="2:63" ht="15" customHeight="1" x14ac:dyDescent="0.2">
      <c r="B33" s="243">
        <v>3</v>
      </c>
      <c r="C33" s="244"/>
      <c r="D33" s="245"/>
      <c r="E33" s="238"/>
      <c r="F33" s="236"/>
      <c r="G33" s="236"/>
      <c r="H33" s="244"/>
      <c r="I33" s="246"/>
      <c r="J33" s="235"/>
      <c r="K33" s="236"/>
      <c r="L33" s="236"/>
      <c r="M33" s="239"/>
      <c r="N33" s="239"/>
      <c r="O33" s="240"/>
      <c r="P33" s="247"/>
      <c r="Q33" s="242">
        <f t="shared" ref="Q33:Q43" si="56">SUM(K33:O33)*14</f>
        <v>0</v>
      </c>
      <c r="R33" s="238">
        <f t="shared" si="51"/>
        <v>0</v>
      </c>
      <c r="S33" s="312">
        <f t="shared" si="52"/>
        <v>0</v>
      </c>
      <c r="T33" s="308"/>
      <c r="V33" s="132">
        <f t="shared" si="53"/>
        <v>0</v>
      </c>
      <c r="W33" s="132">
        <f t="shared" si="54"/>
        <v>0</v>
      </c>
      <c r="X33" s="132">
        <f t="shared" si="55"/>
        <v>0</v>
      </c>
      <c r="Y33" s="132">
        <f t="shared" si="31"/>
        <v>0</v>
      </c>
      <c r="Z33" s="132">
        <f t="shared" si="32"/>
        <v>0</v>
      </c>
      <c r="AA33" s="132">
        <f t="shared" si="33"/>
        <v>0</v>
      </c>
      <c r="AC33" s="132">
        <f t="shared" si="34"/>
        <v>0</v>
      </c>
      <c r="AE33" s="132">
        <f t="shared" si="35"/>
        <v>0</v>
      </c>
      <c r="AF33" s="132">
        <f t="shared" si="36"/>
        <v>0</v>
      </c>
      <c r="AG33" s="132">
        <f t="shared" si="37"/>
        <v>0</v>
      </c>
      <c r="AH33" s="132">
        <f t="shared" si="38"/>
        <v>0</v>
      </c>
      <c r="AJ33" s="132">
        <f t="shared" si="30"/>
        <v>1</v>
      </c>
      <c r="AK33" s="132">
        <f t="shared" si="39"/>
        <v>0</v>
      </c>
      <c r="AL33" s="132">
        <f t="shared" si="40"/>
        <v>0</v>
      </c>
      <c r="AM33" s="132">
        <f t="shared" si="41"/>
        <v>0</v>
      </c>
      <c r="AN33" s="132">
        <f t="shared" si="42"/>
        <v>0</v>
      </c>
      <c r="AO33" s="132">
        <f t="shared" si="43"/>
        <v>0</v>
      </c>
      <c r="AV33" s="132">
        <f t="shared" si="44"/>
        <v>0</v>
      </c>
      <c r="AW33" s="132">
        <f t="shared" si="45"/>
        <v>0</v>
      </c>
      <c r="AX33" s="132">
        <f t="shared" si="46"/>
        <v>0</v>
      </c>
      <c r="AY33" s="132">
        <f t="shared" si="47"/>
        <v>0</v>
      </c>
      <c r="BA33" s="224"/>
      <c r="BB33" s="224">
        <f t="shared" si="48"/>
        <v>0</v>
      </c>
      <c r="BC33" s="224">
        <f t="shared" si="49"/>
        <v>0</v>
      </c>
      <c r="BD33" s="224">
        <f t="shared" si="50"/>
        <v>0</v>
      </c>
      <c r="BE33" s="228" t="s">
        <v>211</v>
      </c>
      <c r="BF33" s="228">
        <v>203</v>
      </c>
      <c r="BG33" s="228"/>
      <c r="BH33" s="228"/>
      <c r="BI33" s="228"/>
      <c r="BJ33" s="228"/>
      <c r="BK33" s="228"/>
    </row>
    <row r="34" spans="2:63" ht="15" customHeight="1" x14ac:dyDescent="0.2">
      <c r="B34" s="243">
        <v>4</v>
      </c>
      <c r="C34" s="244"/>
      <c r="D34" s="245"/>
      <c r="E34" s="238"/>
      <c r="F34" s="236"/>
      <c r="G34" s="236"/>
      <c r="H34" s="244"/>
      <c r="I34" s="246"/>
      <c r="J34" s="235"/>
      <c r="K34" s="236"/>
      <c r="L34" s="236"/>
      <c r="M34" s="239"/>
      <c r="N34" s="239"/>
      <c r="O34" s="240"/>
      <c r="P34" s="247"/>
      <c r="Q34" s="242">
        <f t="shared" si="56"/>
        <v>0</v>
      </c>
      <c r="R34" s="238">
        <f t="shared" si="51"/>
        <v>0</v>
      </c>
      <c r="S34" s="312">
        <f t="shared" si="52"/>
        <v>0</v>
      </c>
      <c r="T34" s="308"/>
      <c r="V34" s="132">
        <f t="shared" si="53"/>
        <v>0</v>
      </c>
      <c r="W34" s="132">
        <f t="shared" si="54"/>
        <v>0</v>
      </c>
      <c r="X34" s="132">
        <f t="shared" si="55"/>
        <v>0</v>
      </c>
      <c r="Y34" s="132">
        <f t="shared" si="31"/>
        <v>0</v>
      </c>
      <c r="Z34" s="132">
        <f t="shared" si="32"/>
        <v>0</v>
      </c>
      <c r="AA34" s="132">
        <f t="shared" si="33"/>
        <v>0</v>
      </c>
      <c r="AC34" s="132">
        <f t="shared" si="34"/>
        <v>0</v>
      </c>
      <c r="AE34" s="132">
        <f t="shared" si="35"/>
        <v>0</v>
      </c>
      <c r="AF34" s="132">
        <f t="shared" si="36"/>
        <v>0</v>
      </c>
      <c r="AG34" s="132">
        <f t="shared" si="37"/>
        <v>0</v>
      </c>
      <c r="AH34" s="132">
        <f t="shared" si="38"/>
        <v>0</v>
      </c>
      <c r="AJ34" s="132">
        <f t="shared" si="30"/>
        <v>1</v>
      </c>
      <c r="AK34" s="132">
        <f t="shared" si="39"/>
        <v>0</v>
      </c>
      <c r="AL34" s="132">
        <f t="shared" si="40"/>
        <v>0</v>
      </c>
      <c r="AM34" s="132">
        <f t="shared" si="41"/>
        <v>0</v>
      </c>
      <c r="AN34" s="132">
        <f t="shared" si="42"/>
        <v>0</v>
      </c>
      <c r="AO34" s="132">
        <f t="shared" si="43"/>
        <v>0</v>
      </c>
      <c r="AV34" s="132">
        <f t="shared" si="44"/>
        <v>0</v>
      </c>
      <c r="AW34" s="132">
        <f t="shared" si="45"/>
        <v>0</v>
      </c>
      <c r="AX34" s="132">
        <f t="shared" si="46"/>
        <v>0</v>
      </c>
      <c r="AY34" s="132">
        <f t="shared" si="47"/>
        <v>0</v>
      </c>
      <c r="BA34" s="224"/>
      <c r="BB34" s="224">
        <f t="shared" si="48"/>
        <v>0</v>
      </c>
      <c r="BC34" s="224">
        <f t="shared" si="49"/>
        <v>0</v>
      </c>
      <c r="BD34" s="224">
        <f t="shared" si="50"/>
        <v>0</v>
      </c>
      <c r="BE34" s="228" t="s">
        <v>211</v>
      </c>
      <c r="BF34" s="228">
        <v>204</v>
      </c>
      <c r="BG34" s="228"/>
      <c r="BH34" s="228"/>
      <c r="BI34" s="228"/>
      <c r="BJ34" s="228"/>
      <c r="BK34" s="228"/>
    </row>
    <row r="35" spans="2:63" ht="15" customHeight="1" x14ac:dyDescent="0.2">
      <c r="B35" s="243">
        <v>5</v>
      </c>
      <c r="C35" s="244"/>
      <c r="D35" s="245"/>
      <c r="E35" s="238"/>
      <c r="F35" s="236"/>
      <c r="G35" s="236"/>
      <c r="H35" s="244"/>
      <c r="I35" s="246"/>
      <c r="J35" s="235"/>
      <c r="K35" s="236"/>
      <c r="L35" s="236"/>
      <c r="M35" s="239"/>
      <c r="N35" s="239"/>
      <c r="O35" s="240"/>
      <c r="P35" s="247"/>
      <c r="Q35" s="242">
        <f t="shared" si="56"/>
        <v>0</v>
      </c>
      <c r="R35" s="238">
        <f t="shared" si="51"/>
        <v>0</v>
      </c>
      <c r="S35" s="312">
        <f t="shared" si="52"/>
        <v>0</v>
      </c>
      <c r="T35" s="307"/>
      <c r="V35" s="132">
        <f t="shared" si="53"/>
        <v>0</v>
      </c>
      <c r="W35" s="132">
        <f t="shared" si="54"/>
        <v>0</v>
      </c>
      <c r="X35" s="132">
        <f t="shared" si="55"/>
        <v>0</v>
      </c>
      <c r="Y35" s="132">
        <f t="shared" si="31"/>
        <v>0</v>
      </c>
      <c r="Z35" s="132">
        <f t="shared" si="32"/>
        <v>0</v>
      </c>
      <c r="AA35" s="132">
        <f t="shared" si="33"/>
        <v>0</v>
      </c>
      <c r="AC35" s="132">
        <f t="shared" si="34"/>
        <v>0</v>
      </c>
      <c r="AE35" s="132">
        <f t="shared" si="35"/>
        <v>0</v>
      </c>
      <c r="AF35" s="132">
        <f t="shared" si="36"/>
        <v>0</v>
      </c>
      <c r="AG35" s="132">
        <f t="shared" si="37"/>
        <v>0</v>
      </c>
      <c r="AH35" s="132">
        <f t="shared" si="38"/>
        <v>0</v>
      </c>
      <c r="AJ35" s="132">
        <f t="shared" si="30"/>
        <v>1</v>
      </c>
      <c r="AK35" s="132">
        <f t="shared" si="39"/>
        <v>0</v>
      </c>
      <c r="AL35" s="132">
        <f t="shared" si="40"/>
        <v>0</v>
      </c>
      <c r="AM35" s="132">
        <f t="shared" si="41"/>
        <v>0</v>
      </c>
      <c r="AN35" s="132">
        <f t="shared" si="42"/>
        <v>0</v>
      </c>
      <c r="AO35" s="132">
        <f t="shared" si="43"/>
        <v>0</v>
      </c>
      <c r="AV35" s="132">
        <f t="shared" si="44"/>
        <v>0</v>
      </c>
      <c r="AW35" s="132">
        <f t="shared" si="45"/>
        <v>0</v>
      </c>
      <c r="AX35" s="132">
        <f t="shared" si="46"/>
        <v>0</v>
      </c>
      <c r="AY35" s="132">
        <f t="shared" si="47"/>
        <v>0</v>
      </c>
      <c r="BA35" s="224"/>
      <c r="BB35" s="224">
        <f t="shared" si="48"/>
        <v>0</v>
      </c>
      <c r="BC35" s="224">
        <f t="shared" si="49"/>
        <v>0</v>
      </c>
      <c r="BD35" s="224">
        <f t="shared" si="50"/>
        <v>0</v>
      </c>
      <c r="BE35" s="228" t="s">
        <v>211</v>
      </c>
      <c r="BF35" s="228">
        <v>205</v>
      </c>
      <c r="BG35" s="228"/>
      <c r="BH35" s="228"/>
      <c r="BI35" s="228"/>
      <c r="BJ35" s="228"/>
      <c r="BK35" s="228"/>
    </row>
    <row r="36" spans="2:63" ht="15" customHeight="1" x14ac:dyDescent="0.2">
      <c r="B36" s="243">
        <v>6</v>
      </c>
      <c r="C36" s="244"/>
      <c r="D36" s="245"/>
      <c r="E36" s="238"/>
      <c r="F36" s="236"/>
      <c r="G36" s="236"/>
      <c r="H36" s="244"/>
      <c r="I36" s="246"/>
      <c r="J36" s="235"/>
      <c r="K36" s="236"/>
      <c r="L36" s="236"/>
      <c r="M36" s="239"/>
      <c r="N36" s="239"/>
      <c r="O36" s="240"/>
      <c r="P36" s="247"/>
      <c r="Q36" s="242">
        <f t="shared" si="56"/>
        <v>0</v>
      </c>
      <c r="R36" s="238">
        <f t="shared" si="51"/>
        <v>0</v>
      </c>
      <c r="S36" s="312">
        <f t="shared" si="52"/>
        <v>0</v>
      </c>
      <c r="T36" s="307"/>
      <c r="V36" s="132">
        <f t="shared" si="53"/>
        <v>0</v>
      </c>
      <c r="W36" s="132">
        <f t="shared" si="54"/>
        <v>0</v>
      </c>
      <c r="X36" s="132">
        <f t="shared" si="55"/>
        <v>0</v>
      </c>
      <c r="Y36" s="132">
        <f t="shared" si="31"/>
        <v>0</v>
      </c>
      <c r="Z36" s="132">
        <f t="shared" si="32"/>
        <v>0</v>
      </c>
      <c r="AA36" s="132">
        <f t="shared" si="33"/>
        <v>0</v>
      </c>
      <c r="AC36" s="132">
        <f t="shared" si="34"/>
        <v>0</v>
      </c>
      <c r="AE36" s="132">
        <f t="shared" si="35"/>
        <v>0</v>
      </c>
      <c r="AF36" s="132">
        <f t="shared" si="36"/>
        <v>0</v>
      </c>
      <c r="AG36" s="132">
        <f t="shared" si="37"/>
        <v>0</v>
      </c>
      <c r="AH36" s="132">
        <f t="shared" si="38"/>
        <v>0</v>
      </c>
      <c r="AJ36" s="132">
        <f t="shared" si="30"/>
        <v>1</v>
      </c>
      <c r="AK36" s="132">
        <f t="shared" si="39"/>
        <v>0</v>
      </c>
      <c r="AL36" s="132">
        <f t="shared" si="40"/>
        <v>0</v>
      </c>
      <c r="AM36" s="132">
        <f t="shared" si="41"/>
        <v>0</v>
      </c>
      <c r="AN36" s="132">
        <f t="shared" si="42"/>
        <v>0</v>
      </c>
      <c r="AO36" s="132">
        <f t="shared" si="43"/>
        <v>0</v>
      </c>
      <c r="AV36" s="132">
        <f t="shared" si="44"/>
        <v>0</v>
      </c>
      <c r="AW36" s="132">
        <f t="shared" si="45"/>
        <v>0</v>
      </c>
      <c r="AX36" s="132">
        <f t="shared" si="46"/>
        <v>0</v>
      </c>
      <c r="AY36" s="132">
        <f t="shared" si="47"/>
        <v>0</v>
      </c>
      <c r="BA36" s="224"/>
      <c r="BB36" s="224">
        <f t="shared" si="48"/>
        <v>0</v>
      </c>
      <c r="BC36" s="224">
        <f t="shared" si="49"/>
        <v>0</v>
      </c>
      <c r="BD36" s="224">
        <f t="shared" si="50"/>
        <v>0</v>
      </c>
      <c r="BE36" s="228" t="s">
        <v>211</v>
      </c>
      <c r="BF36" s="228">
        <v>206</v>
      </c>
      <c r="BG36" s="228"/>
      <c r="BH36" s="228"/>
      <c r="BI36" s="228"/>
      <c r="BJ36" s="228"/>
      <c r="BK36" s="228"/>
    </row>
    <row r="37" spans="2:63" ht="15" customHeight="1" x14ac:dyDescent="0.2">
      <c r="B37" s="243">
        <v>7</v>
      </c>
      <c r="C37" s="244"/>
      <c r="D37" s="245"/>
      <c r="E37" s="238"/>
      <c r="F37" s="236"/>
      <c r="G37" s="236"/>
      <c r="H37" s="244"/>
      <c r="I37" s="246"/>
      <c r="J37" s="235"/>
      <c r="K37" s="236"/>
      <c r="L37" s="236"/>
      <c r="M37" s="239"/>
      <c r="N37" s="239"/>
      <c r="O37" s="240"/>
      <c r="P37" s="247"/>
      <c r="Q37" s="242">
        <f t="shared" si="56"/>
        <v>0</v>
      </c>
      <c r="R37" s="238">
        <f t="shared" si="51"/>
        <v>0</v>
      </c>
      <c r="S37" s="312">
        <f t="shared" si="52"/>
        <v>0</v>
      </c>
      <c r="T37" s="307"/>
      <c r="V37" s="132">
        <f t="shared" si="53"/>
        <v>0</v>
      </c>
      <c r="W37" s="132">
        <f t="shared" si="54"/>
        <v>0</v>
      </c>
      <c r="X37" s="132">
        <f t="shared" si="55"/>
        <v>0</v>
      </c>
      <c r="Y37" s="132">
        <f t="shared" si="31"/>
        <v>0</v>
      </c>
      <c r="Z37" s="132">
        <f t="shared" si="32"/>
        <v>0</v>
      </c>
      <c r="AA37" s="132">
        <f t="shared" si="33"/>
        <v>0</v>
      </c>
      <c r="AC37" s="132">
        <f t="shared" si="34"/>
        <v>0</v>
      </c>
      <c r="AE37" s="132">
        <f t="shared" si="35"/>
        <v>0</v>
      </c>
      <c r="AF37" s="132">
        <f t="shared" si="36"/>
        <v>0</v>
      </c>
      <c r="AG37" s="132">
        <f t="shared" si="37"/>
        <v>0</v>
      </c>
      <c r="AH37" s="132">
        <f t="shared" si="38"/>
        <v>0</v>
      </c>
      <c r="AJ37" s="132">
        <f t="shared" si="30"/>
        <v>1</v>
      </c>
      <c r="AK37" s="132">
        <f t="shared" si="39"/>
        <v>0</v>
      </c>
      <c r="AL37" s="132">
        <f t="shared" si="40"/>
        <v>0</v>
      </c>
      <c r="AM37" s="132">
        <f t="shared" si="41"/>
        <v>0</v>
      </c>
      <c r="AN37" s="132">
        <f t="shared" si="42"/>
        <v>0</v>
      </c>
      <c r="AO37" s="132">
        <f t="shared" si="43"/>
        <v>0</v>
      </c>
      <c r="AV37" s="132">
        <f t="shared" si="44"/>
        <v>0</v>
      </c>
      <c r="AW37" s="132">
        <f t="shared" si="45"/>
        <v>0</v>
      </c>
      <c r="AX37" s="132">
        <f t="shared" si="46"/>
        <v>0</v>
      </c>
      <c r="AY37" s="132">
        <f t="shared" si="47"/>
        <v>0</v>
      </c>
      <c r="BA37" s="224"/>
      <c r="BB37" s="224">
        <f t="shared" si="48"/>
        <v>0</v>
      </c>
      <c r="BC37" s="224">
        <f t="shared" si="49"/>
        <v>0</v>
      </c>
      <c r="BD37" s="224">
        <f t="shared" si="50"/>
        <v>0</v>
      </c>
      <c r="BE37" s="228" t="s">
        <v>211</v>
      </c>
      <c r="BF37" s="228">
        <v>207</v>
      </c>
      <c r="BG37" s="228"/>
      <c r="BH37" s="228"/>
      <c r="BI37" s="228"/>
      <c r="BJ37" s="228"/>
      <c r="BK37" s="228"/>
    </row>
    <row r="38" spans="2:63" ht="15" customHeight="1" x14ac:dyDescent="0.2">
      <c r="B38" s="243">
        <v>8</v>
      </c>
      <c r="C38" s="244"/>
      <c r="D38" s="245"/>
      <c r="E38" s="238"/>
      <c r="F38" s="236"/>
      <c r="G38" s="236"/>
      <c r="H38" s="244"/>
      <c r="I38" s="246"/>
      <c r="J38" s="235"/>
      <c r="K38" s="236"/>
      <c r="L38" s="236"/>
      <c r="M38" s="239"/>
      <c r="N38" s="239"/>
      <c r="O38" s="240"/>
      <c r="P38" s="247"/>
      <c r="Q38" s="242">
        <f t="shared" si="56"/>
        <v>0</v>
      </c>
      <c r="R38" s="238">
        <f t="shared" si="51"/>
        <v>0</v>
      </c>
      <c r="S38" s="312">
        <f t="shared" si="52"/>
        <v>0</v>
      </c>
      <c r="T38" s="307"/>
      <c r="V38" s="132">
        <f t="shared" si="53"/>
        <v>0</v>
      </c>
      <c r="W38" s="132">
        <f t="shared" si="54"/>
        <v>0</v>
      </c>
      <c r="X38" s="132">
        <f t="shared" si="55"/>
        <v>0</v>
      </c>
      <c r="Y38" s="132">
        <f t="shared" si="31"/>
        <v>0</v>
      </c>
      <c r="Z38" s="132">
        <f t="shared" si="32"/>
        <v>0</v>
      </c>
      <c r="AA38" s="132">
        <f t="shared" si="33"/>
        <v>0</v>
      </c>
      <c r="AC38" s="132">
        <f t="shared" si="34"/>
        <v>0</v>
      </c>
      <c r="AE38" s="132">
        <f t="shared" si="35"/>
        <v>0</v>
      </c>
      <c r="AF38" s="132">
        <f t="shared" si="36"/>
        <v>0</v>
      </c>
      <c r="AG38" s="132">
        <f t="shared" si="37"/>
        <v>0</v>
      </c>
      <c r="AH38" s="132">
        <f t="shared" si="38"/>
        <v>0</v>
      </c>
      <c r="AJ38" s="132">
        <f t="shared" si="30"/>
        <v>1</v>
      </c>
      <c r="AK38" s="132">
        <f t="shared" si="39"/>
        <v>0</v>
      </c>
      <c r="AL38" s="132">
        <f t="shared" si="40"/>
        <v>0</v>
      </c>
      <c r="AM38" s="132">
        <f t="shared" si="41"/>
        <v>0</v>
      </c>
      <c r="AN38" s="132">
        <f t="shared" si="42"/>
        <v>0</v>
      </c>
      <c r="AO38" s="132">
        <f t="shared" si="43"/>
        <v>0</v>
      </c>
      <c r="AV38" s="132">
        <f t="shared" si="44"/>
        <v>0</v>
      </c>
      <c r="AW38" s="132">
        <f t="shared" si="45"/>
        <v>0</v>
      </c>
      <c r="AX38" s="132">
        <f t="shared" si="46"/>
        <v>0</v>
      </c>
      <c r="AY38" s="132">
        <f t="shared" si="47"/>
        <v>0</v>
      </c>
      <c r="BA38" s="224"/>
      <c r="BB38" s="224">
        <f t="shared" si="48"/>
        <v>0</v>
      </c>
      <c r="BC38" s="224">
        <f t="shared" si="49"/>
        <v>0</v>
      </c>
      <c r="BD38" s="224">
        <f t="shared" si="50"/>
        <v>0</v>
      </c>
      <c r="BE38" s="228" t="s">
        <v>211</v>
      </c>
      <c r="BF38" s="228">
        <v>208</v>
      </c>
      <c r="BG38" s="228"/>
      <c r="BH38" s="228"/>
      <c r="BI38" s="228"/>
      <c r="BJ38" s="228"/>
      <c r="BK38" s="228"/>
    </row>
    <row r="39" spans="2:63" ht="15" customHeight="1" x14ac:dyDescent="0.2">
      <c r="B39" s="243">
        <v>9</v>
      </c>
      <c r="C39" s="244"/>
      <c r="D39" s="245"/>
      <c r="E39" s="238"/>
      <c r="F39" s="236"/>
      <c r="G39" s="236"/>
      <c r="H39" s="244"/>
      <c r="I39" s="246"/>
      <c r="J39" s="235"/>
      <c r="K39" s="236"/>
      <c r="L39" s="236"/>
      <c r="M39" s="239"/>
      <c r="N39" s="239"/>
      <c r="O39" s="240"/>
      <c r="P39" s="247"/>
      <c r="Q39" s="242">
        <f t="shared" si="56"/>
        <v>0</v>
      </c>
      <c r="R39" s="238">
        <f t="shared" si="51"/>
        <v>0</v>
      </c>
      <c r="S39" s="312">
        <f t="shared" si="52"/>
        <v>0</v>
      </c>
      <c r="T39" s="307"/>
      <c r="V39" s="132">
        <f t="shared" si="53"/>
        <v>0</v>
      </c>
      <c r="W39" s="132">
        <f t="shared" si="54"/>
        <v>0</v>
      </c>
      <c r="X39" s="132">
        <f t="shared" si="55"/>
        <v>0</v>
      </c>
      <c r="Y39" s="132">
        <f t="shared" si="31"/>
        <v>0</v>
      </c>
      <c r="Z39" s="132">
        <f t="shared" si="32"/>
        <v>0</v>
      </c>
      <c r="AA39" s="132">
        <f t="shared" si="33"/>
        <v>0</v>
      </c>
      <c r="AC39" s="132">
        <f t="shared" si="34"/>
        <v>0</v>
      </c>
      <c r="AE39" s="132">
        <f t="shared" si="35"/>
        <v>0</v>
      </c>
      <c r="AF39" s="132">
        <f t="shared" si="36"/>
        <v>0</v>
      </c>
      <c r="AG39" s="132">
        <f t="shared" si="37"/>
        <v>0</v>
      </c>
      <c r="AH39" s="132">
        <f t="shared" si="38"/>
        <v>0</v>
      </c>
      <c r="AJ39" s="132">
        <f t="shared" si="30"/>
        <v>1</v>
      </c>
      <c r="AK39" s="132">
        <f t="shared" si="39"/>
        <v>0</v>
      </c>
      <c r="AL39" s="132">
        <f t="shared" si="40"/>
        <v>0</v>
      </c>
      <c r="AM39" s="132">
        <f t="shared" si="41"/>
        <v>0</v>
      </c>
      <c r="AN39" s="132">
        <f t="shared" si="42"/>
        <v>0</v>
      </c>
      <c r="AO39" s="132">
        <f t="shared" si="43"/>
        <v>0</v>
      </c>
      <c r="AV39" s="132">
        <f t="shared" si="44"/>
        <v>0</v>
      </c>
      <c r="AW39" s="132">
        <f t="shared" si="45"/>
        <v>0</v>
      </c>
      <c r="AX39" s="132">
        <f t="shared" si="46"/>
        <v>0</v>
      </c>
      <c r="AY39" s="132">
        <f t="shared" si="47"/>
        <v>0</v>
      </c>
      <c r="BA39" s="224"/>
      <c r="BB39" s="224">
        <f t="shared" si="48"/>
        <v>0</v>
      </c>
      <c r="BC39" s="224">
        <f t="shared" si="49"/>
        <v>0</v>
      </c>
      <c r="BD39" s="224">
        <f t="shared" si="50"/>
        <v>0</v>
      </c>
      <c r="BE39" s="228" t="s">
        <v>211</v>
      </c>
      <c r="BF39" s="228">
        <v>209</v>
      </c>
      <c r="BG39" s="228"/>
      <c r="BH39" s="228"/>
      <c r="BI39" s="228"/>
      <c r="BJ39" s="228"/>
      <c r="BK39" s="228"/>
    </row>
    <row r="40" spans="2:63" x14ac:dyDescent="0.2">
      <c r="B40" s="19">
        <v>10</v>
      </c>
      <c r="C40" s="140"/>
      <c r="D40" s="250"/>
      <c r="E40" s="230"/>
      <c r="F40" s="20"/>
      <c r="G40" s="20"/>
      <c r="H40" s="20"/>
      <c r="I40" s="40"/>
      <c r="J40" s="17"/>
      <c r="K40" s="18"/>
      <c r="L40" s="18"/>
      <c r="M40" s="286"/>
      <c r="N40" s="286"/>
      <c r="O40" s="46"/>
      <c r="P40" s="43"/>
      <c r="Q40" s="242">
        <f t="shared" si="56"/>
        <v>0</v>
      </c>
      <c r="R40" s="238">
        <f t="shared" si="51"/>
        <v>0</v>
      </c>
      <c r="S40" s="312">
        <f t="shared" si="52"/>
        <v>0</v>
      </c>
      <c r="T40" s="307"/>
      <c r="V40" s="132">
        <f t="shared" si="53"/>
        <v>0</v>
      </c>
      <c r="W40" s="132">
        <f t="shared" si="54"/>
        <v>0</v>
      </c>
      <c r="X40" s="132">
        <f t="shared" si="55"/>
        <v>0</v>
      </c>
      <c r="Y40" s="132">
        <f t="shared" si="31"/>
        <v>0</v>
      </c>
      <c r="Z40" s="132">
        <f t="shared" si="32"/>
        <v>0</v>
      </c>
      <c r="AA40" s="132">
        <f t="shared" si="33"/>
        <v>0</v>
      </c>
      <c r="AC40" s="132">
        <f t="shared" si="34"/>
        <v>0</v>
      </c>
      <c r="AE40" s="132">
        <f t="shared" si="35"/>
        <v>0</v>
      </c>
      <c r="AF40" s="132">
        <f t="shared" si="36"/>
        <v>0</v>
      </c>
      <c r="AG40" s="132">
        <f t="shared" si="37"/>
        <v>0</v>
      </c>
      <c r="AH40" s="132">
        <f t="shared" si="38"/>
        <v>0</v>
      </c>
      <c r="AJ40" s="132">
        <f t="shared" si="30"/>
        <v>1</v>
      </c>
      <c r="AK40" s="132">
        <f t="shared" si="39"/>
        <v>0</v>
      </c>
      <c r="AL40" s="132">
        <f t="shared" si="40"/>
        <v>0</v>
      </c>
      <c r="AM40" s="132">
        <f t="shared" si="41"/>
        <v>0</v>
      </c>
      <c r="AN40" s="132">
        <f t="shared" si="42"/>
        <v>0</v>
      </c>
      <c r="AO40" s="132">
        <f t="shared" si="43"/>
        <v>0</v>
      </c>
      <c r="AV40" s="132">
        <f t="shared" si="44"/>
        <v>0</v>
      </c>
      <c r="AW40" s="132">
        <f t="shared" si="45"/>
        <v>0</v>
      </c>
      <c r="AX40" s="132">
        <f t="shared" si="46"/>
        <v>0</v>
      </c>
      <c r="AY40" s="132">
        <f t="shared" si="47"/>
        <v>0</v>
      </c>
      <c r="BA40" s="224"/>
      <c r="BB40" s="224">
        <f t="shared" si="48"/>
        <v>0</v>
      </c>
      <c r="BC40" s="224">
        <f t="shared" si="49"/>
        <v>0</v>
      </c>
      <c r="BD40" s="224">
        <f t="shared" si="50"/>
        <v>0</v>
      </c>
      <c r="BE40" s="228" t="s">
        <v>211</v>
      </c>
      <c r="BF40" s="228">
        <v>210</v>
      </c>
      <c r="BG40" s="228"/>
      <c r="BH40" s="228"/>
      <c r="BI40" s="228"/>
      <c r="BJ40" s="228"/>
      <c r="BK40" s="228"/>
    </row>
    <row r="41" spans="2:63" ht="15" customHeight="1" x14ac:dyDescent="0.2">
      <c r="B41" s="19">
        <v>11</v>
      </c>
      <c r="C41" s="20"/>
      <c r="D41" s="21"/>
      <c r="E41" s="230"/>
      <c r="F41" s="20"/>
      <c r="G41" s="20"/>
      <c r="H41" s="20"/>
      <c r="I41" s="40"/>
      <c r="J41" s="17"/>
      <c r="K41" s="18"/>
      <c r="L41" s="18"/>
      <c r="M41" s="286"/>
      <c r="N41" s="286"/>
      <c r="O41" s="46"/>
      <c r="P41" s="43"/>
      <c r="Q41" s="242">
        <f t="shared" si="56"/>
        <v>0</v>
      </c>
      <c r="R41" s="238">
        <f t="shared" si="51"/>
        <v>0</v>
      </c>
      <c r="S41" s="312">
        <f t="shared" si="52"/>
        <v>0</v>
      </c>
      <c r="T41" s="307"/>
      <c r="V41" s="132">
        <f t="shared" si="53"/>
        <v>0</v>
      </c>
      <c r="W41" s="132">
        <f t="shared" si="54"/>
        <v>0</v>
      </c>
      <c r="X41" s="132">
        <f t="shared" si="55"/>
        <v>0</v>
      </c>
      <c r="Y41" s="132">
        <f t="shared" si="31"/>
        <v>0</v>
      </c>
      <c r="Z41" s="132">
        <f t="shared" si="32"/>
        <v>0</v>
      </c>
      <c r="AA41" s="132">
        <f t="shared" si="33"/>
        <v>0</v>
      </c>
      <c r="AC41" s="132">
        <f t="shared" si="34"/>
        <v>0</v>
      </c>
      <c r="AE41" s="132">
        <f t="shared" si="35"/>
        <v>0</v>
      </c>
      <c r="AF41" s="132">
        <f t="shared" si="36"/>
        <v>0</v>
      </c>
      <c r="AG41" s="132">
        <f t="shared" si="37"/>
        <v>0</v>
      </c>
      <c r="AH41" s="132">
        <f t="shared" si="38"/>
        <v>0</v>
      </c>
      <c r="AJ41" s="132">
        <f t="shared" si="30"/>
        <v>1</v>
      </c>
      <c r="AK41" s="132">
        <f t="shared" si="39"/>
        <v>0</v>
      </c>
      <c r="AL41" s="132">
        <f t="shared" si="40"/>
        <v>0</v>
      </c>
      <c r="AM41" s="132">
        <f t="shared" si="41"/>
        <v>0</v>
      </c>
      <c r="AN41" s="132">
        <f t="shared" si="42"/>
        <v>0</v>
      </c>
      <c r="AO41" s="132">
        <f t="shared" si="43"/>
        <v>0</v>
      </c>
      <c r="AV41" s="132">
        <f t="shared" si="44"/>
        <v>0</v>
      </c>
      <c r="AW41" s="132">
        <f t="shared" si="45"/>
        <v>0</v>
      </c>
      <c r="AX41" s="132">
        <f t="shared" si="46"/>
        <v>0</v>
      </c>
      <c r="AY41" s="132">
        <f t="shared" si="47"/>
        <v>0</v>
      </c>
      <c r="BA41" s="224"/>
      <c r="BB41" s="224">
        <f t="shared" si="48"/>
        <v>0</v>
      </c>
      <c r="BC41" s="224">
        <f t="shared" si="49"/>
        <v>0</v>
      </c>
      <c r="BD41" s="224">
        <f t="shared" si="50"/>
        <v>0</v>
      </c>
      <c r="BE41" s="228" t="s">
        <v>211</v>
      </c>
      <c r="BF41" s="228">
        <v>211</v>
      </c>
      <c r="BG41" s="228"/>
      <c r="BH41" s="228"/>
      <c r="BI41" s="228"/>
      <c r="BJ41" s="228"/>
      <c r="BK41" s="228"/>
    </row>
    <row r="42" spans="2:63" x14ac:dyDescent="0.2">
      <c r="B42" s="19">
        <v>12</v>
      </c>
      <c r="C42" s="20"/>
      <c r="D42" s="21"/>
      <c r="E42" s="20"/>
      <c r="F42" s="20"/>
      <c r="G42" s="20"/>
      <c r="H42" s="20"/>
      <c r="I42" s="40"/>
      <c r="J42" s="17"/>
      <c r="K42" s="18"/>
      <c r="L42" s="18"/>
      <c r="M42" s="286"/>
      <c r="N42" s="286"/>
      <c r="O42" s="46"/>
      <c r="P42" s="248"/>
      <c r="Q42" s="242">
        <f t="shared" si="56"/>
        <v>0</v>
      </c>
      <c r="R42" s="238">
        <f t="shared" si="51"/>
        <v>0</v>
      </c>
      <c r="S42" s="312">
        <f t="shared" si="52"/>
        <v>0</v>
      </c>
      <c r="T42" s="307"/>
      <c r="V42" s="132">
        <f t="shared" si="53"/>
        <v>0</v>
      </c>
      <c r="W42" s="132">
        <f t="shared" si="54"/>
        <v>0</v>
      </c>
      <c r="X42" s="132">
        <f t="shared" si="55"/>
        <v>0</v>
      </c>
      <c r="Y42" s="132">
        <f t="shared" si="31"/>
        <v>0</v>
      </c>
      <c r="Z42" s="132">
        <f t="shared" si="32"/>
        <v>0</v>
      </c>
      <c r="AA42" s="132">
        <f t="shared" si="33"/>
        <v>0</v>
      </c>
      <c r="AC42" s="132">
        <f t="shared" si="34"/>
        <v>0</v>
      </c>
      <c r="AE42" s="132">
        <f t="shared" si="35"/>
        <v>0</v>
      </c>
      <c r="AF42" s="132">
        <f t="shared" si="36"/>
        <v>0</v>
      </c>
      <c r="AG42" s="132">
        <f t="shared" si="37"/>
        <v>0</v>
      </c>
      <c r="AH42" s="132">
        <f t="shared" si="38"/>
        <v>0</v>
      </c>
      <c r="AJ42" s="132">
        <f t="shared" si="30"/>
        <v>1</v>
      </c>
      <c r="AK42" s="132">
        <f t="shared" si="39"/>
        <v>0</v>
      </c>
      <c r="AL42" s="132">
        <f t="shared" si="40"/>
        <v>0</v>
      </c>
      <c r="AM42" s="132">
        <f t="shared" si="41"/>
        <v>0</v>
      </c>
      <c r="AN42" s="132">
        <f t="shared" si="42"/>
        <v>0</v>
      </c>
      <c r="AO42" s="132">
        <f t="shared" si="43"/>
        <v>0</v>
      </c>
      <c r="AV42" s="132">
        <f t="shared" si="44"/>
        <v>0</v>
      </c>
      <c r="AW42" s="132">
        <f t="shared" si="45"/>
        <v>0</v>
      </c>
      <c r="AX42" s="132">
        <f t="shared" si="46"/>
        <v>0</v>
      </c>
      <c r="AY42" s="132">
        <f t="shared" si="47"/>
        <v>0</v>
      </c>
      <c r="BA42" s="224"/>
      <c r="BB42" s="224">
        <f t="shared" si="48"/>
        <v>0</v>
      </c>
      <c r="BC42" s="224">
        <f t="shared" si="49"/>
        <v>0</v>
      </c>
      <c r="BD42" s="224">
        <f t="shared" si="50"/>
        <v>0</v>
      </c>
      <c r="BE42" s="228" t="s">
        <v>211</v>
      </c>
      <c r="BF42" s="228">
        <v>212</v>
      </c>
      <c r="BG42" s="228"/>
      <c r="BH42" s="228"/>
      <c r="BI42" s="228"/>
      <c r="BJ42" s="228"/>
      <c r="BK42" s="228"/>
    </row>
    <row r="43" spans="2:63" ht="12" thickBot="1" x14ac:dyDescent="0.25">
      <c r="B43" s="19">
        <v>13</v>
      </c>
      <c r="C43" s="22"/>
      <c r="D43" s="23"/>
      <c r="E43" s="22"/>
      <c r="F43" s="22"/>
      <c r="G43" s="22"/>
      <c r="H43" s="22"/>
      <c r="I43" s="41"/>
      <c r="J43" s="16"/>
      <c r="K43" s="48"/>
      <c r="L43" s="48"/>
      <c r="M43" s="287"/>
      <c r="N43" s="287"/>
      <c r="O43" s="49"/>
      <c r="P43" s="249"/>
      <c r="Q43" s="242">
        <f t="shared" si="56"/>
        <v>0</v>
      </c>
      <c r="R43" s="238">
        <f t="shared" si="51"/>
        <v>0</v>
      </c>
      <c r="S43" s="312">
        <f t="shared" si="52"/>
        <v>0</v>
      </c>
      <c r="T43" s="307"/>
      <c r="V43" s="132">
        <f t="shared" si="53"/>
        <v>0</v>
      </c>
      <c r="W43" s="132">
        <f t="shared" si="54"/>
        <v>0</v>
      </c>
      <c r="X43" s="132">
        <f t="shared" si="55"/>
        <v>0</v>
      </c>
      <c r="Y43" s="132">
        <f t="shared" si="31"/>
        <v>0</v>
      </c>
      <c r="Z43" s="132">
        <f t="shared" si="32"/>
        <v>0</v>
      </c>
      <c r="AA43" s="132">
        <f t="shared" si="33"/>
        <v>0</v>
      </c>
      <c r="AC43" s="132">
        <f t="shared" si="34"/>
        <v>0</v>
      </c>
      <c r="AE43" s="132">
        <f t="shared" si="35"/>
        <v>0</v>
      </c>
      <c r="AF43" s="132">
        <f t="shared" si="36"/>
        <v>0</v>
      </c>
      <c r="AG43" s="132">
        <f t="shared" si="37"/>
        <v>0</v>
      </c>
      <c r="AH43" s="132">
        <f t="shared" si="38"/>
        <v>0</v>
      </c>
      <c r="AJ43" s="132">
        <f t="shared" si="30"/>
        <v>1</v>
      </c>
      <c r="AK43" s="132">
        <f t="shared" si="39"/>
        <v>0</v>
      </c>
      <c r="AL43" s="132">
        <f t="shared" si="40"/>
        <v>0</v>
      </c>
      <c r="AM43" s="132">
        <f t="shared" si="41"/>
        <v>0</v>
      </c>
      <c r="AN43" s="132">
        <f t="shared" si="42"/>
        <v>0</v>
      </c>
      <c r="AO43" s="132">
        <f t="shared" si="43"/>
        <v>0</v>
      </c>
      <c r="AV43" s="132">
        <f t="shared" si="44"/>
        <v>0</v>
      </c>
      <c r="AW43" s="132">
        <f t="shared" si="45"/>
        <v>0</v>
      </c>
      <c r="AX43" s="132">
        <f t="shared" si="46"/>
        <v>0</v>
      </c>
      <c r="AY43" s="132">
        <f t="shared" si="47"/>
        <v>0</v>
      </c>
      <c r="BA43" s="224"/>
      <c r="BB43" s="224">
        <f t="shared" si="48"/>
        <v>0</v>
      </c>
      <c r="BC43" s="224">
        <f t="shared" si="49"/>
        <v>0</v>
      </c>
      <c r="BD43" s="224">
        <f t="shared" si="50"/>
        <v>0</v>
      </c>
      <c r="BE43" s="228" t="s">
        <v>211</v>
      </c>
      <c r="BF43" s="228">
        <v>213</v>
      </c>
      <c r="BG43" s="228"/>
      <c r="BH43" s="228"/>
      <c r="BI43" s="228"/>
      <c r="BJ43" s="228"/>
      <c r="BK43" s="228"/>
    </row>
    <row r="44" spans="2:63" ht="15" customHeight="1" thickBot="1" x14ac:dyDescent="0.25">
      <c r="B44" s="339" t="s">
        <v>91</v>
      </c>
      <c r="C44" s="381"/>
      <c r="D44" s="381"/>
      <c r="E44" s="381"/>
      <c r="F44" s="382"/>
      <c r="G44" s="294"/>
      <c r="H44" s="392">
        <f>SUM(X31:X43)</f>
        <v>0</v>
      </c>
      <c r="I44" s="85"/>
      <c r="J44" s="9">
        <f>SUM(Y31:Y43)</f>
        <v>0</v>
      </c>
      <c r="K44" s="9">
        <f>SUM(Z31:Z43)</f>
        <v>0</v>
      </c>
      <c r="L44" s="9">
        <f>SUM(AA31:AA43)</f>
        <v>0</v>
      </c>
      <c r="M44" s="10"/>
      <c r="N44" s="10"/>
      <c r="O44" s="10">
        <f>SUM(AC31:AC43)</f>
        <v>0</v>
      </c>
      <c r="P44" s="11">
        <f>AE44</f>
        <v>0</v>
      </c>
      <c r="Q44" s="11">
        <f>AF44</f>
        <v>0</v>
      </c>
      <c r="R44" s="11">
        <f>AG44</f>
        <v>0</v>
      </c>
      <c r="S44" s="314">
        <f>AH44</f>
        <v>0</v>
      </c>
      <c r="T44" s="374"/>
      <c r="V44" s="132">
        <f>SUM(V31:V43)</f>
        <v>0</v>
      </c>
      <c r="W44" s="132">
        <f>SUM(W31:W43)</f>
        <v>0</v>
      </c>
      <c r="X44" s="139">
        <f t="shared" ref="X44:AJ44" si="57">SUM(X31:X43)</f>
        <v>0</v>
      </c>
      <c r="Y44" s="139">
        <f t="shared" si="57"/>
        <v>0</v>
      </c>
      <c r="Z44" s="139">
        <f t="shared" si="57"/>
        <v>0</v>
      </c>
      <c r="AA44" s="139">
        <f t="shared" si="57"/>
        <v>0</v>
      </c>
      <c r="AB44" s="139"/>
      <c r="AC44" s="139">
        <f t="shared" si="57"/>
        <v>0</v>
      </c>
      <c r="AD44" s="139"/>
      <c r="AE44" s="139">
        <f t="shared" si="57"/>
        <v>0</v>
      </c>
      <c r="AF44" s="139">
        <f t="shared" si="57"/>
        <v>0</v>
      </c>
      <c r="AG44" s="139">
        <f t="shared" si="57"/>
        <v>0</v>
      </c>
      <c r="AH44" s="139">
        <f t="shared" si="57"/>
        <v>0</v>
      </c>
      <c r="AI44" s="139"/>
      <c r="AJ44" s="139">
        <f t="shared" si="57"/>
        <v>13</v>
      </c>
      <c r="AK44" s="139">
        <f>SUM(AK31:AK43)</f>
        <v>0</v>
      </c>
      <c r="AL44" s="139">
        <f>SUM(AL31:AL43)</f>
        <v>0</v>
      </c>
      <c r="AM44" s="139">
        <f>SUM(AM31:AM43)</f>
        <v>0</v>
      </c>
      <c r="AN44" s="139">
        <f>SUM(AN31:AN43)</f>
        <v>0</v>
      </c>
      <c r="AO44" s="139">
        <f>SUM(AO31:AO43)</f>
        <v>0</v>
      </c>
      <c r="AP44" s="139"/>
      <c r="AQ44" s="139"/>
      <c r="AR44" s="139"/>
      <c r="AS44" s="139"/>
      <c r="AT44" s="139"/>
      <c r="AU44" s="139"/>
      <c r="AV44" s="139">
        <f>SUM(AV31:AV43)</f>
        <v>0</v>
      </c>
      <c r="AW44" s="139">
        <f>SUM(AW31:AW43)</f>
        <v>0</v>
      </c>
      <c r="AX44" s="139">
        <f>SUM(AX31:AX43)</f>
        <v>0</v>
      </c>
      <c r="AY44" s="139">
        <f>SUM(AY31:AY43)</f>
        <v>0</v>
      </c>
      <c r="BA44" s="224"/>
      <c r="BB44" s="220">
        <f>SUM(BB31:BB43)</f>
        <v>0</v>
      </c>
      <c r="BC44" s="220">
        <f t="shared" ref="BC44:BD44" si="58">SUM(BC31:BC43)</f>
        <v>0</v>
      </c>
      <c r="BD44" s="220">
        <f t="shared" si="58"/>
        <v>0</v>
      </c>
      <c r="BE44" s="228"/>
      <c r="BF44" s="228"/>
      <c r="BG44" s="228"/>
      <c r="BH44" s="228"/>
      <c r="BI44" s="228"/>
      <c r="BJ44" s="228"/>
      <c r="BK44" s="228"/>
    </row>
    <row r="45" spans="2:63" ht="15" customHeight="1" thickBot="1" x14ac:dyDescent="0.25">
      <c r="B45" s="340"/>
      <c r="C45" s="383"/>
      <c r="D45" s="383"/>
      <c r="E45" s="383"/>
      <c r="F45" s="384"/>
      <c r="G45" s="295"/>
      <c r="H45" s="393"/>
      <c r="I45" s="84"/>
      <c r="J45" s="395">
        <f>SUM(J44:O44)</f>
        <v>0</v>
      </c>
      <c r="K45" s="396"/>
      <c r="L45" s="396"/>
      <c r="M45" s="396"/>
      <c r="N45" s="396"/>
      <c r="O45" s="397"/>
      <c r="R45" s="395">
        <f>SUM(R44:S44)</f>
        <v>0</v>
      </c>
      <c r="S45" s="397"/>
      <c r="T45" s="374"/>
      <c r="U45" s="132" t="s">
        <v>81</v>
      </c>
      <c r="V45" s="132">
        <f>V28+V44</f>
        <v>0</v>
      </c>
      <c r="W45" s="132">
        <f>W28+W44</f>
        <v>0</v>
      </c>
      <c r="Z45" s="139">
        <f>J45</f>
        <v>0</v>
      </c>
      <c r="BA45" s="224"/>
      <c r="BB45" s="224"/>
      <c r="BC45" s="224"/>
      <c r="BD45" s="224"/>
      <c r="BE45" s="228"/>
      <c r="BF45" s="228"/>
      <c r="BG45" s="228"/>
      <c r="BH45" s="228"/>
      <c r="BI45" s="228"/>
      <c r="BJ45" s="228"/>
      <c r="BK45" s="228"/>
    </row>
    <row r="46" spans="2:63" ht="15" customHeight="1" thickBot="1" x14ac:dyDescent="0.25">
      <c r="B46" s="339" t="s">
        <v>92</v>
      </c>
      <c r="C46" s="381"/>
      <c r="D46" s="381"/>
      <c r="E46" s="381"/>
      <c r="F46" s="382"/>
      <c r="G46" s="294"/>
      <c r="H46" s="392">
        <f>H28+H44</f>
        <v>0</v>
      </c>
      <c r="I46" s="85"/>
      <c r="J46" s="9">
        <f t="shared" ref="J46:R46" si="59">J28+J44</f>
        <v>0</v>
      </c>
      <c r="K46" s="9">
        <f t="shared" si="59"/>
        <v>0</v>
      </c>
      <c r="L46" s="9">
        <f t="shared" si="59"/>
        <v>0</v>
      </c>
      <c r="M46" s="10"/>
      <c r="N46" s="10"/>
      <c r="O46" s="10">
        <f t="shared" si="59"/>
        <v>0</v>
      </c>
      <c r="P46" s="11">
        <f t="shared" si="59"/>
        <v>0</v>
      </c>
      <c r="Q46" s="13">
        <f t="shared" si="59"/>
        <v>0</v>
      </c>
      <c r="R46" s="9">
        <f t="shared" si="59"/>
        <v>0</v>
      </c>
      <c r="S46" s="315">
        <f>S28+S44</f>
        <v>0</v>
      </c>
      <c r="T46" s="374"/>
      <c r="AE46" s="132">
        <f>AE44+AE28</f>
        <v>0</v>
      </c>
      <c r="AF46" s="132">
        <f t="shared" ref="AF46:AY46" si="60">AF44+AF28</f>
        <v>0</v>
      </c>
      <c r="AG46" s="132">
        <f t="shared" si="60"/>
        <v>0</v>
      </c>
      <c r="AH46" s="132">
        <f t="shared" si="60"/>
        <v>0</v>
      </c>
      <c r="AI46" s="132">
        <f t="shared" si="60"/>
        <v>0</v>
      </c>
      <c r="AJ46" s="132">
        <f t="shared" si="60"/>
        <v>27</v>
      </c>
      <c r="AK46" s="132">
        <f t="shared" si="60"/>
        <v>0</v>
      </c>
      <c r="AL46" s="132">
        <f t="shared" si="60"/>
        <v>0</v>
      </c>
      <c r="AM46" s="132">
        <f t="shared" si="60"/>
        <v>0</v>
      </c>
      <c r="AN46" s="132">
        <f t="shared" si="60"/>
        <v>0</v>
      </c>
      <c r="AO46" s="132">
        <f t="shared" si="60"/>
        <v>0</v>
      </c>
      <c r="AP46" s="132">
        <f t="shared" si="60"/>
        <v>0</v>
      </c>
      <c r="AQ46" s="132">
        <f t="shared" si="60"/>
        <v>0</v>
      </c>
      <c r="AR46" s="132">
        <f t="shared" si="60"/>
        <v>0</v>
      </c>
      <c r="AS46" s="132">
        <f t="shared" si="60"/>
        <v>0</v>
      </c>
      <c r="AT46" s="132">
        <f t="shared" si="60"/>
        <v>0</v>
      </c>
      <c r="AU46" s="132">
        <f t="shared" si="60"/>
        <v>0</v>
      </c>
      <c r="AV46" s="132">
        <f t="shared" si="60"/>
        <v>0</v>
      </c>
      <c r="AW46" s="132">
        <f t="shared" si="60"/>
        <v>0</v>
      </c>
      <c r="AX46" s="132">
        <f t="shared" si="60"/>
        <v>0</v>
      </c>
      <c r="AY46" s="132">
        <f t="shared" si="60"/>
        <v>0</v>
      </c>
      <c r="BA46" s="224"/>
      <c r="BB46" s="225">
        <f>BB44+BB28</f>
        <v>0</v>
      </c>
      <c r="BC46" s="225">
        <f t="shared" ref="BC46:BD46" si="61">BC44+BC28</f>
        <v>0</v>
      </c>
      <c r="BD46" s="225">
        <f t="shared" si="61"/>
        <v>0</v>
      </c>
      <c r="BE46" s="228"/>
      <c r="BF46" s="228"/>
      <c r="BG46" s="228"/>
      <c r="BH46" s="228"/>
      <c r="BI46" s="228"/>
      <c r="BJ46" s="228"/>
      <c r="BK46" s="228"/>
    </row>
    <row r="47" spans="2:63" ht="15" customHeight="1" thickBot="1" x14ac:dyDescent="0.25">
      <c r="B47" s="340"/>
      <c r="C47" s="383"/>
      <c r="D47" s="383"/>
      <c r="E47" s="383"/>
      <c r="F47" s="384"/>
      <c r="G47" s="295"/>
      <c r="H47" s="393"/>
      <c r="I47" s="86"/>
      <c r="J47" s="398">
        <f>J29+J45</f>
        <v>0</v>
      </c>
      <c r="K47" s="399"/>
      <c r="L47" s="399"/>
      <c r="M47" s="399"/>
      <c r="N47" s="399"/>
      <c r="O47" s="400"/>
      <c r="P47" s="14"/>
      <c r="Q47" s="14"/>
      <c r="R47" s="398">
        <f>R29+R45</f>
        <v>0</v>
      </c>
      <c r="S47" s="400"/>
      <c r="T47" s="374"/>
      <c r="BE47" s="228"/>
      <c r="BF47" s="228"/>
      <c r="BG47" s="228"/>
      <c r="BH47" s="228"/>
      <c r="BI47" s="228"/>
      <c r="BJ47" s="228"/>
      <c r="BK47" s="228"/>
    </row>
    <row r="48" spans="2:63" ht="12" customHeight="1" x14ac:dyDescent="0.2">
      <c r="BE48" s="228"/>
      <c r="BF48" s="228"/>
      <c r="BG48" s="228"/>
      <c r="BH48" s="228"/>
      <c r="BI48" s="228"/>
      <c r="BJ48" s="228"/>
      <c r="BK48" s="228"/>
    </row>
    <row r="49" spans="2:63" ht="12" customHeight="1" thickBot="1" x14ac:dyDescent="0.25">
      <c r="I49" s="316" t="s">
        <v>229</v>
      </c>
      <c r="J49" s="4" t="s">
        <v>235</v>
      </c>
      <c r="K49" s="25"/>
      <c r="L49" s="25"/>
      <c r="M49" s="25"/>
      <c r="N49" s="25"/>
      <c r="O49" s="25"/>
      <c r="P49" s="25"/>
      <c r="Q49" s="25"/>
      <c r="BE49" s="228"/>
      <c r="BF49" s="228"/>
      <c r="BG49" s="228"/>
      <c r="BH49" s="228"/>
      <c r="BI49" s="228"/>
      <c r="BJ49" s="228"/>
      <c r="BK49" s="228"/>
    </row>
    <row r="50" spans="2:63" ht="12" customHeight="1" x14ac:dyDescent="0.2">
      <c r="B50" s="388" t="s">
        <v>0</v>
      </c>
      <c r="C50" s="376" t="s">
        <v>32</v>
      </c>
      <c r="D50" s="376" t="s">
        <v>33</v>
      </c>
      <c r="E50" s="376" t="s">
        <v>3</v>
      </c>
      <c r="I50" s="316" t="s">
        <v>228</v>
      </c>
      <c r="J50" s="4" t="s">
        <v>236</v>
      </c>
      <c r="K50" s="25"/>
      <c r="L50" s="25"/>
      <c r="M50" s="25"/>
      <c r="N50" s="25"/>
      <c r="O50" s="25"/>
      <c r="P50" s="25"/>
      <c r="Q50" s="25"/>
      <c r="BE50" s="228"/>
      <c r="BF50" s="228"/>
      <c r="BG50" s="228"/>
      <c r="BH50" s="228"/>
      <c r="BI50" s="228"/>
      <c r="BJ50" s="228"/>
      <c r="BK50" s="228"/>
    </row>
    <row r="51" spans="2:63" ht="12" customHeight="1" thickBot="1" x14ac:dyDescent="0.25">
      <c r="B51" s="389"/>
      <c r="C51" s="385"/>
      <c r="D51" s="385"/>
      <c r="E51" s="385"/>
      <c r="I51" s="26" t="s">
        <v>9</v>
      </c>
      <c r="J51" s="25" t="s">
        <v>40</v>
      </c>
      <c r="K51" s="25"/>
      <c r="L51" s="25"/>
      <c r="M51" s="25"/>
      <c r="N51" s="25"/>
      <c r="O51" s="25"/>
      <c r="P51" s="25"/>
      <c r="Q51" s="25"/>
      <c r="BE51" s="228"/>
      <c r="BF51" s="228"/>
      <c r="BG51" s="228"/>
      <c r="BH51" s="228"/>
      <c r="BI51" s="228"/>
      <c r="BJ51" s="228"/>
      <c r="BK51" s="228"/>
    </row>
    <row r="52" spans="2:63" ht="12" customHeight="1" x14ac:dyDescent="0.2">
      <c r="B52" s="15">
        <v>1</v>
      </c>
      <c r="C52" s="390" t="s">
        <v>34</v>
      </c>
      <c r="D52" s="27"/>
      <c r="E52" s="28"/>
      <c r="I52" s="26" t="s">
        <v>4</v>
      </c>
      <c r="J52" s="25" t="s">
        <v>41</v>
      </c>
      <c r="K52" s="25"/>
      <c r="L52" s="25"/>
      <c r="M52" s="25"/>
      <c r="N52" s="25"/>
      <c r="O52" s="25"/>
      <c r="P52" s="25"/>
      <c r="Q52" s="25"/>
      <c r="BE52" s="228"/>
      <c r="BF52" s="228"/>
      <c r="BG52" s="228"/>
      <c r="BH52" s="228"/>
      <c r="BI52" s="228"/>
      <c r="BJ52" s="228"/>
      <c r="BK52" s="228"/>
    </row>
    <row r="53" spans="2:63" ht="12" customHeight="1" thickBot="1" x14ac:dyDescent="0.25">
      <c r="B53" s="16">
        <v>2</v>
      </c>
      <c r="C53" s="391"/>
      <c r="D53" s="29"/>
      <c r="E53" s="30"/>
      <c r="I53" s="26" t="s">
        <v>5</v>
      </c>
      <c r="J53" s="25" t="s">
        <v>42</v>
      </c>
      <c r="K53" s="25"/>
      <c r="L53" s="25"/>
      <c r="M53" s="25"/>
      <c r="N53" s="25"/>
      <c r="O53" s="25"/>
      <c r="P53" s="25"/>
      <c r="Q53" s="25"/>
    </row>
    <row r="54" spans="2:63" ht="12" customHeight="1" x14ac:dyDescent="0.2">
      <c r="B54" s="15">
        <v>3</v>
      </c>
      <c r="C54" s="390" t="s">
        <v>35</v>
      </c>
      <c r="D54" s="27"/>
      <c r="E54" s="28"/>
      <c r="I54" s="26" t="s">
        <v>6</v>
      </c>
      <c r="J54" s="25" t="s">
        <v>43</v>
      </c>
    </row>
    <row r="55" spans="2:63" ht="12" customHeight="1" thickBot="1" x14ac:dyDescent="0.25">
      <c r="B55" s="16">
        <v>4</v>
      </c>
      <c r="C55" s="391"/>
      <c r="D55" s="29"/>
      <c r="E55" s="30"/>
      <c r="I55" s="26" t="s">
        <v>7</v>
      </c>
      <c r="J55" s="25" t="s">
        <v>44</v>
      </c>
    </row>
    <row r="56" spans="2:63" ht="12" customHeight="1" x14ac:dyDescent="0.2">
      <c r="B56" s="15">
        <v>5</v>
      </c>
      <c r="C56" s="390" t="s">
        <v>36</v>
      </c>
      <c r="D56" s="27"/>
      <c r="E56" s="28"/>
      <c r="I56" s="316" t="s">
        <v>226</v>
      </c>
      <c r="J56" s="4" t="s">
        <v>241</v>
      </c>
      <c r="K56" s="25"/>
      <c r="L56" s="25"/>
      <c r="M56" s="25"/>
      <c r="N56" s="25"/>
      <c r="O56" s="25"/>
      <c r="P56" s="25"/>
      <c r="Q56" s="25"/>
    </row>
    <row r="57" spans="2:63" ht="12" customHeight="1" thickBot="1" x14ac:dyDescent="0.25">
      <c r="B57" s="16">
        <v>6</v>
      </c>
      <c r="C57" s="391"/>
      <c r="D57" s="29"/>
      <c r="E57" s="30"/>
      <c r="I57" s="316" t="s">
        <v>227</v>
      </c>
      <c r="J57" s="4" t="s">
        <v>242</v>
      </c>
      <c r="K57" s="25"/>
      <c r="L57" s="25"/>
      <c r="M57" s="25"/>
      <c r="N57" s="25"/>
      <c r="O57" s="25"/>
      <c r="P57" s="25"/>
      <c r="Q57" s="25"/>
    </row>
    <row r="58" spans="2:63" ht="12" customHeight="1" x14ac:dyDescent="0.2">
      <c r="B58" s="15">
        <v>7</v>
      </c>
      <c r="C58" s="390" t="s">
        <v>37</v>
      </c>
      <c r="D58" s="27"/>
      <c r="E58" s="141"/>
      <c r="I58" s="26" t="s">
        <v>12</v>
      </c>
      <c r="J58" s="25" t="s">
        <v>45</v>
      </c>
      <c r="K58" s="25"/>
      <c r="L58" s="25"/>
      <c r="M58" s="25"/>
      <c r="N58" s="25"/>
      <c r="O58" s="25"/>
      <c r="P58" s="25"/>
      <c r="Q58" s="25"/>
    </row>
    <row r="59" spans="2:63" ht="12" customHeight="1" thickBot="1" x14ac:dyDescent="0.25">
      <c r="B59" s="16">
        <v>8</v>
      </c>
      <c r="C59" s="391"/>
      <c r="D59" s="29"/>
      <c r="E59" s="142"/>
      <c r="I59" s="26" t="s">
        <v>13</v>
      </c>
      <c r="J59" s="25" t="s">
        <v>46</v>
      </c>
      <c r="K59" s="25"/>
      <c r="L59" s="25"/>
      <c r="M59" s="25"/>
      <c r="N59" s="25"/>
      <c r="O59" s="25"/>
      <c r="P59" s="25"/>
      <c r="Q59" s="25"/>
    </row>
    <row r="60" spans="2:63" ht="12" customHeight="1" x14ac:dyDescent="0.2">
      <c r="B60" s="15">
        <v>9</v>
      </c>
      <c r="C60" s="390" t="s">
        <v>38</v>
      </c>
      <c r="D60" s="27"/>
      <c r="E60" s="28"/>
      <c r="I60" s="26" t="s">
        <v>10</v>
      </c>
      <c r="J60" s="25" t="s">
        <v>47</v>
      </c>
      <c r="K60" s="25"/>
      <c r="L60" s="25"/>
      <c r="M60" s="25"/>
      <c r="N60" s="25"/>
      <c r="O60" s="25"/>
      <c r="P60" s="25"/>
      <c r="Q60" s="25"/>
    </row>
    <row r="61" spans="2:63" ht="12" customHeight="1" thickBot="1" x14ac:dyDescent="0.25">
      <c r="B61" s="16">
        <v>10</v>
      </c>
      <c r="C61" s="391"/>
      <c r="D61" s="29"/>
      <c r="E61" s="30"/>
      <c r="I61" s="26" t="s">
        <v>11</v>
      </c>
      <c r="J61" s="25" t="s">
        <v>48</v>
      </c>
      <c r="K61" s="25"/>
      <c r="L61" s="25"/>
      <c r="M61" s="25"/>
      <c r="N61" s="25"/>
      <c r="O61" s="25"/>
      <c r="P61" s="25"/>
      <c r="Q61" s="25"/>
    </row>
    <row r="62" spans="2:63" ht="12" customHeight="1" x14ac:dyDescent="0.2">
      <c r="B62" s="15">
        <v>11</v>
      </c>
      <c r="C62" s="390" t="s">
        <v>56</v>
      </c>
      <c r="D62" s="27"/>
      <c r="E62" s="28"/>
      <c r="I62" s="26" t="s">
        <v>14</v>
      </c>
      <c r="J62" s="25" t="s">
        <v>49</v>
      </c>
      <c r="K62" s="25"/>
      <c r="L62" s="25"/>
      <c r="M62" s="25"/>
      <c r="N62" s="25"/>
      <c r="O62" s="25"/>
      <c r="P62" s="25"/>
      <c r="Q62" s="25"/>
    </row>
    <row r="63" spans="2:63" ht="12" customHeight="1" thickBot="1" x14ac:dyDescent="0.25">
      <c r="B63" s="16">
        <v>12</v>
      </c>
      <c r="C63" s="391"/>
      <c r="D63" s="29"/>
      <c r="E63" s="30"/>
      <c r="I63" s="26" t="s">
        <v>31</v>
      </c>
      <c r="J63" s="25" t="s">
        <v>50</v>
      </c>
      <c r="K63" s="25"/>
      <c r="L63" s="25"/>
      <c r="M63" s="25"/>
      <c r="N63" s="25"/>
      <c r="O63" s="25"/>
      <c r="P63" s="25"/>
      <c r="Q63" s="25"/>
    </row>
    <row r="64" spans="2:63" ht="12" customHeight="1" x14ac:dyDescent="0.2">
      <c r="B64" s="15">
        <v>13</v>
      </c>
      <c r="C64" s="390" t="s">
        <v>57</v>
      </c>
      <c r="D64" s="27"/>
      <c r="E64" s="28"/>
      <c r="I64" s="26" t="s">
        <v>5</v>
      </c>
      <c r="J64" s="25" t="s">
        <v>51</v>
      </c>
      <c r="K64" s="25"/>
      <c r="L64" s="25"/>
      <c r="M64" s="25"/>
      <c r="N64" s="25"/>
      <c r="O64" s="25"/>
      <c r="P64" s="25"/>
      <c r="Q64" s="25"/>
    </row>
    <row r="65" spans="2:20" ht="12" customHeight="1" thickBot="1" x14ac:dyDescent="0.25">
      <c r="B65" s="16">
        <v>14</v>
      </c>
      <c r="C65" s="391"/>
      <c r="D65" s="29"/>
      <c r="E65" s="30"/>
      <c r="I65" s="26" t="s">
        <v>4</v>
      </c>
      <c r="J65" s="25" t="s">
        <v>52</v>
      </c>
      <c r="K65" s="25"/>
      <c r="L65" s="25"/>
      <c r="M65" s="25"/>
      <c r="N65" s="25"/>
      <c r="O65" s="25"/>
      <c r="P65" s="25"/>
      <c r="Q65" s="25"/>
    </row>
    <row r="66" spans="2:20" ht="12" customHeight="1" x14ac:dyDescent="0.2">
      <c r="B66" s="15">
        <v>15</v>
      </c>
      <c r="C66" s="390" t="s">
        <v>58</v>
      </c>
      <c r="D66" s="27"/>
      <c r="E66" s="28"/>
      <c r="I66" s="26" t="s">
        <v>24</v>
      </c>
      <c r="J66" s="25" t="s">
        <v>53</v>
      </c>
    </row>
    <row r="67" spans="2:20" ht="12" thickBot="1" x14ac:dyDescent="0.25">
      <c r="B67" s="16">
        <v>16</v>
      </c>
      <c r="C67" s="391"/>
      <c r="D67" s="29"/>
      <c r="E67" s="30"/>
      <c r="I67" s="26" t="s">
        <v>32</v>
      </c>
      <c r="J67" s="25" t="s">
        <v>54</v>
      </c>
    </row>
    <row r="68" spans="2:20" x14ac:dyDescent="0.2">
      <c r="B68" s="15">
        <v>13</v>
      </c>
      <c r="C68" s="390" t="s">
        <v>59</v>
      </c>
      <c r="D68" s="27"/>
      <c r="E68" s="28"/>
      <c r="I68" s="26" t="s">
        <v>26</v>
      </c>
      <c r="J68" s="25" t="s">
        <v>55</v>
      </c>
    </row>
    <row r="69" spans="2:20" ht="12" thickBot="1" x14ac:dyDescent="0.25">
      <c r="B69" s="16">
        <v>14</v>
      </c>
      <c r="C69" s="391"/>
      <c r="D69" s="29"/>
      <c r="E69" s="30"/>
    </row>
    <row r="71" spans="2:20" ht="12.75" x14ac:dyDescent="0.2">
      <c r="B71" s="214" t="str">
        <f>Pagina1!A49</f>
        <v>DECAN,</v>
      </c>
      <c r="E71" s="251">
        <f>Pagina1!F52</f>
        <v>0</v>
      </c>
      <c r="K71" s="329" t="str">
        <f>Pagina1!I49</f>
        <v>DIRECTOR DEPARTAMENT,</v>
      </c>
      <c r="L71" s="329"/>
      <c r="M71" s="329"/>
      <c r="N71" s="329"/>
      <c r="O71" s="329"/>
      <c r="P71" s="329"/>
      <c r="Q71" s="329"/>
      <c r="R71" s="329"/>
      <c r="S71" s="329"/>
      <c r="T71" s="329"/>
    </row>
    <row r="72" spans="2:20" ht="12.75" x14ac:dyDescent="0.2">
      <c r="B72" s="1"/>
      <c r="E72" s="234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2:20" ht="12.75" x14ac:dyDescent="0.2">
      <c r="B73" s="50">
        <f>Pagina1!A51</f>
        <v>0</v>
      </c>
      <c r="C73" s="50"/>
      <c r="D73" s="51"/>
      <c r="E73" s="251">
        <f>Pagina1!$D$54</f>
        <v>0</v>
      </c>
      <c r="F73" s="51"/>
      <c r="G73" s="51"/>
      <c r="H73" s="51"/>
      <c r="I73" s="51"/>
      <c r="J73" s="328">
        <f>Pagina1!G51</f>
        <v>0</v>
      </c>
      <c r="K73" s="328"/>
      <c r="L73" s="328"/>
      <c r="M73" s="328"/>
      <c r="N73" s="328"/>
      <c r="O73" s="328"/>
      <c r="P73" s="328"/>
      <c r="Q73" s="328"/>
      <c r="R73" s="328"/>
      <c r="S73" s="328"/>
      <c r="T73" s="328"/>
    </row>
    <row r="74" spans="2:20" ht="12.75" x14ac:dyDescent="0.2">
      <c r="C74" s="50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234" t="str">
        <f>Pagina1!I53</f>
        <v>.</v>
      </c>
    </row>
    <row r="75" spans="2:20" ht="12.75" x14ac:dyDescent="0.2">
      <c r="C75" s="50"/>
      <c r="D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</row>
    <row r="76" spans="2:20" x14ac:dyDescent="0.2"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</row>
    <row r="77" spans="2:20" x14ac:dyDescent="0.2"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</row>
    <row r="78" spans="2:20" x14ac:dyDescent="0.2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</row>
    <row r="79" spans="2:20" x14ac:dyDescent="0.2"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</row>
    <row r="80" spans="2:20" x14ac:dyDescent="0.2"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</row>
    <row r="81" spans="2:20" x14ac:dyDescent="0.2"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</row>
    <row r="82" spans="2:20" x14ac:dyDescent="0.2"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</row>
    <row r="83" spans="2:20" x14ac:dyDescent="0.2"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</row>
    <row r="84" spans="2:20" x14ac:dyDescent="0.2"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</row>
    <row r="85" spans="2:20" x14ac:dyDescent="0.2"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</row>
    <row r="86" spans="2:20" x14ac:dyDescent="0.2"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</row>
    <row r="87" spans="2:20" x14ac:dyDescent="0.2"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</row>
    <row r="88" spans="2:20" x14ac:dyDescent="0.2"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</row>
    <row r="89" spans="2:20" x14ac:dyDescent="0.2"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</row>
    <row r="90" spans="2:20" x14ac:dyDescent="0.2"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</row>
    <row r="91" spans="2:20" x14ac:dyDescent="0.2"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</row>
    <row r="92" spans="2:20" x14ac:dyDescent="0.2"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</row>
    <row r="93" spans="2:20" x14ac:dyDescent="0.2"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</row>
    <row r="94" spans="2:20" x14ac:dyDescent="0.2"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</row>
    <row r="95" spans="2:20" x14ac:dyDescent="0.2"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</row>
    <row r="96" spans="2:20" x14ac:dyDescent="0.2"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</row>
    <row r="97" spans="2:20" x14ac:dyDescent="0.2"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</row>
    <row r="98" spans="2:20" x14ac:dyDescent="0.2"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</row>
    <row r="99" spans="2:20" x14ac:dyDescent="0.2"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</row>
    <row r="100" spans="2:20" x14ac:dyDescent="0.2"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</row>
    <row r="101" spans="2:20" x14ac:dyDescent="0.2"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</row>
    <row r="102" spans="2:20" x14ac:dyDescent="0.2"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</row>
    <row r="103" spans="2:20" x14ac:dyDescent="0.2"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</row>
    <row r="104" spans="2:20" x14ac:dyDescent="0.2"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</row>
    <row r="105" spans="2:20" x14ac:dyDescent="0.2"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</row>
    <row r="106" spans="2:20" x14ac:dyDescent="0.2"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</row>
    <row r="107" spans="2:20" x14ac:dyDescent="0.2"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</row>
    <row r="108" spans="2:20" x14ac:dyDescent="0.2"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</row>
    <row r="109" spans="2:20" x14ac:dyDescent="0.2"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</row>
    <row r="110" spans="2:20" x14ac:dyDescent="0.2"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</row>
    <row r="111" spans="2:20" x14ac:dyDescent="0.2"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</row>
    <row r="112" spans="2:20" x14ac:dyDescent="0.2"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</row>
    <row r="113" spans="2:20" x14ac:dyDescent="0.2"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</row>
    <row r="114" spans="2:20" x14ac:dyDescent="0.2"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</row>
    <row r="115" spans="2:20" x14ac:dyDescent="0.2"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</row>
    <row r="116" spans="2:20" x14ac:dyDescent="0.2"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</row>
    <row r="117" spans="2:20" x14ac:dyDescent="0.2"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</row>
    <row r="118" spans="2:20" x14ac:dyDescent="0.2"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</row>
    <row r="119" spans="2:20" x14ac:dyDescent="0.2"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</row>
    <row r="120" spans="2:20" x14ac:dyDescent="0.2"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</row>
    <row r="121" spans="2:20" x14ac:dyDescent="0.2"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</row>
    <row r="122" spans="2:20" x14ac:dyDescent="0.2"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</row>
    <row r="123" spans="2:20" x14ac:dyDescent="0.2"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</row>
    <row r="124" spans="2:20" x14ac:dyDescent="0.2"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</row>
    <row r="125" spans="2:20" x14ac:dyDescent="0.2"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</row>
    <row r="126" spans="2:20" x14ac:dyDescent="0.2"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</row>
    <row r="127" spans="2:20" x14ac:dyDescent="0.2"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</row>
    <row r="128" spans="2:20" x14ac:dyDescent="0.2"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</row>
    <row r="129" spans="2:20" x14ac:dyDescent="0.2"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</row>
    <row r="130" spans="2:20" x14ac:dyDescent="0.2"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</row>
    <row r="131" spans="2:20" x14ac:dyDescent="0.2"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</row>
    <row r="132" spans="2:20" x14ac:dyDescent="0.2"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</row>
    <row r="133" spans="2:20" x14ac:dyDescent="0.2"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</row>
    <row r="134" spans="2:20" x14ac:dyDescent="0.2"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</row>
    <row r="135" spans="2:20" x14ac:dyDescent="0.2"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</row>
    <row r="136" spans="2:20" x14ac:dyDescent="0.2"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</row>
    <row r="137" spans="2:20" x14ac:dyDescent="0.2"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</row>
    <row r="138" spans="2:20" x14ac:dyDescent="0.2"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</row>
    <row r="139" spans="2:20" x14ac:dyDescent="0.2"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</row>
    <row r="140" spans="2:20" x14ac:dyDescent="0.2"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</row>
    <row r="141" spans="2:20" x14ac:dyDescent="0.2"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</row>
    <row r="142" spans="2:20" x14ac:dyDescent="0.2"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</row>
    <row r="143" spans="2:20" x14ac:dyDescent="0.2"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</row>
    <row r="144" spans="2:20" x14ac:dyDescent="0.2"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</row>
    <row r="145" spans="2:20" x14ac:dyDescent="0.2"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</row>
    <row r="146" spans="2:20" x14ac:dyDescent="0.2"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</row>
    <row r="147" spans="2:20" x14ac:dyDescent="0.2"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</row>
    <row r="148" spans="2:20" x14ac:dyDescent="0.2"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</row>
    <row r="149" spans="2:20" x14ac:dyDescent="0.2"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</row>
    <row r="150" spans="2:20" x14ac:dyDescent="0.2"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</row>
    <row r="151" spans="2:20" x14ac:dyDescent="0.2"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</row>
    <row r="152" spans="2:20" x14ac:dyDescent="0.2"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</row>
    <row r="153" spans="2:20" x14ac:dyDescent="0.2"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</row>
    <row r="154" spans="2:20" x14ac:dyDescent="0.2"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</row>
    <row r="155" spans="2:20" x14ac:dyDescent="0.2"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</row>
    <row r="156" spans="2:20" x14ac:dyDescent="0.2"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</row>
    <row r="157" spans="2:20" x14ac:dyDescent="0.2"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</row>
    <row r="158" spans="2:20" x14ac:dyDescent="0.2"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</row>
    <row r="159" spans="2:20" x14ac:dyDescent="0.2"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</row>
    <row r="160" spans="2:20" x14ac:dyDescent="0.2"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</row>
    <row r="161" spans="2:20" x14ac:dyDescent="0.2"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</row>
    <row r="162" spans="2:20" x14ac:dyDescent="0.2"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</row>
    <row r="163" spans="2:20" x14ac:dyDescent="0.2"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</row>
    <row r="164" spans="2:20" x14ac:dyDescent="0.2"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</row>
    <row r="165" spans="2:20" x14ac:dyDescent="0.2"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</row>
    <row r="166" spans="2:20" x14ac:dyDescent="0.2"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</row>
    <row r="167" spans="2:20" x14ac:dyDescent="0.2"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</row>
    <row r="168" spans="2:20" x14ac:dyDescent="0.2"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</row>
    <row r="169" spans="2:20" x14ac:dyDescent="0.2"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</row>
    <row r="170" spans="2:20" x14ac:dyDescent="0.2"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</row>
    <row r="171" spans="2:20" x14ac:dyDescent="0.2"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</row>
    <row r="172" spans="2:20" x14ac:dyDescent="0.2"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</row>
    <row r="173" spans="2:20" x14ac:dyDescent="0.2"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</row>
    <row r="174" spans="2:20" x14ac:dyDescent="0.2"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</row>
    <row r="175" spans="2:20" x14ac:dyDescent="0.2"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</row>
    <row r="176" spans="2:20" x14ac:dyDescent="0.2"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</row>
    <row r="177" spans="2:20" x14ac:dyDescent="0.2"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</row>
    <row r="178" spans="2:20" x14ac:dyDescent="0.2"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</row>
    <row r="179" spans="2:20" x14ac:dyDescent="0.2"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</row>
    <row r="180" spans="2:20" x14ac:dyDescent="0.2"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</row>
    <row r="181" spans="2:20" x14ac:dyDescent="0.2"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</row>
    <row r="182" spans="2:20" x14ac:dyDescent="0.2"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</row>
    <row r="183" spans="2:20" x14ac:dyDescent="0.2"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</row>
    <row r="184" spans="2:20" x14ac:dyDescent="0.2"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</row>
    <row r="185" spans="2:20" x14ac:dyDescent="0.2"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</row>
    <row r="186" spans="2:20" x14ac:dyDescent="0.2"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</row>
    <row r="187" spans="2:20" x14ac:dyDescent="0.2"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</row>
    <row r="188" spans="2:20" x14ac:dyDescent="0.2"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</row>
    <row r="189" spans="2:20" x14ac:dyDescent="0.2"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</row>
    <row r="190" spans="2:20" x14ac:dyDescent="0.2"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</row>
    <row r="191" spans="2:20" x14ac:dyDescent="0.2"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</row>
    <row r="192" spans="2:20" x14ac:dyDescent="0.2"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</row>
    <row r="193" spans="2:20" x14ac:dyDescent="0.2"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</row>
    <row r="194" spans="2:20" x14ac:dyDescent="0.2"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</row>
    <row r="195" spans="2:20" x14ac:dyDescent="0.2"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</row>
    <row r="196" spans="2:20" x14ac:dyDescent="0.2"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</row>
    <row r="197" spans="2:20" x14ac:dyDescent="0.2"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</row>
    <row r="198" spans="2:20" x14ac:dyDescent="0.2"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</row>
    <row r="199" spans="2:20" x14ac:dyDescent="0.2"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</row>
    <row r="200" spans="2:20" x14ac:dyDescent="0.2"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</row>
    <row r="201" spans="2:20" x14ac:dyDescent="0.2"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</row>
    <row r="202" spans="2:20" x14ac:dyDescent="0.2"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</row>
    <row r="203" spans="2:20" x14ac:dyDescent="0.2"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</row>
    <row r="204" spans="2:20" x14ac:dyDescent="0.2"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</row>
    <row r="205" spans="2:20" x14ac:dyDescent="0.2"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</row>
    <row r="206" spans="2:20" x14ac:dyDescent="0.2"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</row>
    <row r="207" spans="2:20" x14ac:dyDescent="0.2"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</row>
    <row r="208" spans="2:20" x14ac:dyDescent="0.2"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</row>
    <row r="209" spans="2:20" x14ac:dyDescent="0.2"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</row>
    <row r="210" spans="2:20" x14ac:dyDescent="0.2"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</row>
    <row r="211" spans="2:20" x14ac:dyDescent="0.2"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</row>
    <row r="212" spans="2:20" x14ac:dyDescent="0.2"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</row>
    <row r="213" spans="2:20" x14ac:dyDescent="0.2"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</row>
    <row r="214" spans="2:20" x14ac:dyDescent="0.2"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</row>
    <row r="215" spans="2:20" x14ac:dyDescent="0.2"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</row>
    <row r="216" spans="2:20" x14ac:dyDescent="0.2"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</row>
    <row r="217" spans="2:20" x14ac:dyDescent="0.2"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</row>
    <row r="218" spans="2:20" x14ac:dyDescent="0.2"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</row>
    <row r="219" spans="2:20" x14ac:dyDescent="0.2"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</row>
    <row r="220" spans="2:20" x14ac:dyDescent="0.2"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</row>
    <row r="221" spans="2:20" x14ac:dyDescent="0.2"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</row>
    <row r="222" spans="2:20" x14ac:dyDescent="0.2"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</row>
    <row r="223" spans="2:20" x14ac:dyDescent="0.2"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</row>
    <row r="224" spans="2:20" x14ac:dyDescent="0.2"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</row>
    <row r="225" spans="2:20" x14ac:dyDescent="0.2"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</row>
    <row r="226" spans="2:20" x14ac:dyDescent="0.2"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</row>
    <row r="227" spans="2:20" x14ac:dyDescent="0.2"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</row>
    <row r="228" spans="2:20" x14ac:dyDescent="0.2"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</row>
    <row r="229" spans="2:20" x14ac:dyDescent="0.2"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</row>
    <row r="230" spans="2:20" x14ac:dyDescent="0.2"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</row>
    <row r="231" spans="2:20" x14ac:dyDescent="0.2"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</row>
    <row r="232" spans="2:20" x14ac:dyDescent="0.2"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</row>
    <row r="233" spans="2:20" x14ac:dyDescent="0.2"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</row>
    <row r="234" spans="2:20" x14ac:dyDescent="0.2"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</row>
    <row r="235" spans="2:20" x14ac:dyDescent="0.2"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</row>
    <row r="236" spans="2:20" x14ac:dyDescent="0.2"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</row>
    <row r="237" spans="2:20" x14ac:dyDescent="0.2"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</row>
    <row r="238" spans="2:20" x14ac:dyDescent="0.2"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</row>
    <row r="239" spans="2:20" x14ac:dyDescent="0.2"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</row>
    <row r="240" spans="2:20" x14ac:dyDescent="0.2"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</row>
    <row r="241" spans="2:20" x14ac:dyDescent="0.2"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</row>
    <row r="242" spans="2:20" x14ac:dyDescent="0.2"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</row>
    <row r="243" spans="2:20" x14ac:dyDescent="0.2"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</row>
    <row r="244" spans="2:20" x14ac:dyDescent="0.2"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</row>
    <row r="245" spans="2:20" x14ac:dyDescent="0.2"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</row>
    <row r="246" spans="2:20" x14ac:dyDescent="0.2"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</row>
    <row r="247" spans="2:20" x14ac:dyDescent="0.2"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</row>
    <row r="248" spans="2:20" x14ac:dyDescent="0.2"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</row>
    <row r="249" spans="2:20" x14ac:dyDescent="0.2"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</row>
    <row r="250" spans="2:20" x14ac:dyDescent="0.2"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</row>
    <row r="251" spans="2:20" x14ac:dyDescent="0.2"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</row>
    <row r="252" spans="2:20" x14ac:dyDescent="0.2"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</row>
    <row r="253" spans="2:20" x14ac:dyDescent="0.2"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</row>
    <row r="254" spans="2:20" x14ac:dyDescent="0.2"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</row>
    <row r="255" spans="2:20" x14ac:dyDescent="0.2"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</row>
    <row r="256" spans="2:20" x14ac:dyDescent="0.2"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</row>
    <row r="257" spans="2:20" x14ac:dyDescent="0.2"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</row>
    <row r="258" spans="2:20" x14ac:dyDescent="0.2"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</row>
    <row r="259" spans="2:20" x14ac:dyDescent="0.2"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</row>
    <row r="260" spans="2:20" x14ac:dyDescent="0.2"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</row>
    <row r="261" spans="2:20" x14ac:dyDescent="0.2"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</row>
    <row r="262" spans="2:20" x14ac:dyDescent="0.2"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</row>
    <row r="263" spans="2:20" x14ac:dyDescent="0.2"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</row>
    <row r="264" spans="2:20" x14ac:dyDescent="0.2"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</row>
    <row r="265" spans="2:20" x14ac:dyDescent="0.2"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</row>
    <row r="266" spans="2:20" x14ac:dyDescent="0.2"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</row>
    <row r="267" spans="2:20" x14ac:dyDescent="0.2"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</row>
    <row r="268" spans="2:20" x14ac:dyDescent="0.2"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</row>
    <row r="269" spans="2:20" x14ac:dyDescent="0.2"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</row>
    <row r="270" spans="2:20" x14ac:dyDescent="0.2"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</row>
    <row r="271" spans="2:20" x14ac:dyDescent="0.2"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</row>
    <row r="272" spans="2:20" x14ac:dyDescent="0.2"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</row>
    <row r="273" spans="2:20" x14ac:dyDescent="0.2"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</row>
    <row r="274" spans="2:20" x14ac:dyDescent="0.2"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</row>
    <row r="275" spans="2:20" x14ac:dyDescent="0.2"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</row>
    <row r="276" spans="2:20" x14ac:dyDescent="0.2"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</row>
    <row r="277" spans="2:20" x14ac:dyDescent="0.2"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</row>
    <row r="278" spans="2:20" x14ac:dyDescent="0.2"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</row>
    <row r="279" spans="2:20" x14ac:dyDescent="0.2"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</row>
    <row r="280" spans="2:20" x14ac:dyDescent="0.2"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</row>
    <row r="281" spans="2:20" x14ac:dyDescent="0.2"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</row>
    <row r="282" spans="2:20" x14ac:dyDescent="0.2"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</row>
    <row r="283" spans="2:20" x14ac:dyDescent="0.2"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</row>
    <row r="284" spans="2:20" x14ac:dyDescent="0.2"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</row>
    <row r="285" spans="2:20" x14ac:dyDescent="0.2"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</row>
    <row r="286" spans="2:20" x14ac:dyDescent="0.2"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</row>
    <row r="287" spans="2:20" x14ac:dyDescent="0.2"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</row>
    <row r="288" spans="2:20" x14ac:dyDescent="0.2"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</row>
    <row r="289" spans="2:20" x14ac:dyDescent="0.2"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</row>
    <row r="290" spans="2:20" x14ac:dyDescent="0.2"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</row>
    <row r="291" spans="2:20" x14ac:dyDescent="0.2"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</row>
    <row r="292" spans="2:20" x14ac:dyDescent="0.2"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</row>
    <row r="293" spans="2:20" x14ac:dyDescent="0.2"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</row>
    <row r="294" spans="2:20" x14ac:dyDescent="0.2"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</row>
    <row r="295" spans="2:20" x14ac:dyDescent="0.2"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</row>
    <row r="296" spans="2:20" x14ac:dyDescent="0.2"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</row>
    <row r="297" spans="2:20" x14ac:dyDescent="0.2"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</row>
    <row r="298" spans="2:20" x14ac:dyDescent="0.2"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</row>
    <row r="299" spans="2:20" x14ac:dyDescent="0.2"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</row>
    <row r="300" spans="2:20" x14ac:dyDescent="0.2"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</row>
    <row r="301" spans="2:20" x14ac:dyDescent="0.2"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</row>
    <row r="302" spans="2:20" x14ac:dyDescent="0.2"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</row>
    <row r="303" spans="2:20" x14ac:dyDescent="0.2"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</row>
    <row r="304" spans="2:20" x14ac:dyDescent="0.2"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</row>
    <row r="305" spans="2:20" x14ac:dyDescent="0.2"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</row>
  </sheetData>
  <sheetProtection selectLockedCells="1"/>
  <mergeCells count="43">
    <mergeCell ref="B5:S5"/>
    <mergeCell ref="B9:S9"/>
    <mergeCell ref="B11:S11"/>
    <mergeCell ref="B12:B13"/>
    <mergeCell ref="C12:C13"/>
    <mergeCell ref="D12:D13"/>
    <mergeCell ref="E12:E13"/>
    <mergeCell ref="F12:F13"/>
    <mergeCell ref="G12:H12"/>
    <mergeCell ref="I12:I13"/>
    <mergeCell ref="J12:O12"/>
    <mergeCell ref="P12:S12"/>
    <mergeCell ref="T12:T13"/>
    <mergeCell ref="B28:F29"/>
    <mergeCell ref="H28:H29"/>
    <mergeCell ref="T28:T30"/>
    <mergeCell ref="J29:O29"/>
    <mergeCell ref="R29:S29"/>
    <mergeCell ref="B30:S30"/>
    <mergeCell ref="C54:C55"/>
    <mergeCell ref="B44:F45"/>
    <mergeCell ref="H44:H45"/>
    <mergeCell ref="T44:T47"/>
    <mergeCell ref="J45:O45"/>
    <mergeCell ref="R45:S45"/>
    <mergeCell ref="B46:F47"/>
    <mergeCell ref="H46:H47"/>
    <mergeCell ref="J47:O47"/>
    <mergeCell ref="R47:S47"/>
    <mergeCell ref="B50:B51"/>
    <mergeCell ref="C50:C51"/>
    <mergeCell ref="D50:D51"/>
    <mergeCell ref="E50:E51"/>
    <mergeCell ref="C52:C53"/>
    <mergeCell ref="C68:C69"/>
    <mergeCell ref="K71:T71"/>
    <mergeCell ref="J73:T73"/>
    <mergeCell ref="C56:C57"/>
    <mergeCell ref="C58:C59"/>
    <mergeCell ref="C60:C61"/>
    <mergeCell ref="C62:C63"/>
    <mergeCell ref="C64:C65"/>
    <mergeCell ref="C66:C67"/>
  </mergeCells>
  <conditionalFormatting sqref="Q15:Q27">
    <cfRule type="cellIs" dxfId="3" priority="3" operator="equal">
      <formula>0</formula>
    </cfRule>
  </conditionalFormatting>
  <conditionalFormatting sqref="Q32:Q43">
    <cfRule type="cellIs" dxfId="2" priority="1" operator="equal">
      <formula>0</formula>
    </cfRule>
  </conditionalFormatting>
  <pageMargins left="0.70866141732283472" right="0.47244094488188981" top="0.39370078740157483" bottom="0.39370078740157483" header="0.15748031496062992" footer="0.19685039370078741"/>
  <pageSetup paperSize="9" scale="79" orientation="portrait" r:id="rId1"/>
  <headerFooter alignWithMargins="0">
    <oddFooter>&amp;LF 794.24/Ed.01_F01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05"/>
  <sheetViews>
    <sheetView showGridLines="0" topLeftCell="A15" zoomScale="115" zoomScaleNormal="115" workbookViewId="0">
      <selection activeCell="D43" sqref="D43"/>
    </sheetView>
  </sheetViews>
  <sheetFormatPr defaultColWidth="9.140625" defaultRowHeight="11.25" x14ac:dyDescent="0.2"/>
  <cols>
    <col min="1" max="1" width="9.140625" style="32"/>
    <col min="2" max="2" width="3.140625" style="2" customWidth="1"/>
    <col min="3" max="3" width="3.85546875" style="2" customWidth="1"/>
    <col min="4" max="4" width="45.85546875" style="2" customWidth="1"/>
    <col min="5" max="5" width="11.7109375" style="2" customWidth="1"/>
    <col min="6" max="6" width="4.140625" style="2" customWidth="1"/>
    <col min="7" max="7" width="3.28515625" style="2" customWidth="1"/>
    <col min="8" max="8" width="3.140625" style="2" customWidth="1"/>
    <col min="9" max="9" width="3.7109375" style="2" customWidth="1"/>
    <col min="10" max="10" width="3" style="2" customWidth="1"/>
    <col min="11" max="11" width="2.85546875" style="2" customWidth="1"/>
    <col min="12" max="13" width="3.140625" style="2" customWidth="1"/>
    <col min="14" max="14" width="2.7109375" style="2" customWidth="1"/>
    <col min="15" max="15" width="2.85546875" style="2" customWidth="1"/>
    <col min="16" max="17" width="4.28515625" style="2" customWidth="1"/>
    <col min="18" max="18" width="4.7109375" style="2" customWidth="1"/>
    <col min="19" max="20" width="4.5703125" style="2" customWidth="1"/>
    <col min="21" max="21" width="6.140625" style="132" customWidth="1"/>
    <col min="22" max="22" width="3.7109375" style="132" customWidth="1"/>
    <col min="23" max="23" width="2.7109375" style="132" customWidth="1"/>
    <col min="24" max="24" width="4.42578125" style="132" customWidth="1"/>
    <col min="25" max="36" width="4.140625" style="132" customWidth="1"/>
    <col min="37" max="37" width="4.5703125" style="132" customWidth="1"/>
    <col min="38" max="51" width="3.85546875" style="132" customWidth="1"/>
    <col min="52" max="52" width="9.140625" style="132"/>
    <col min="53" max="63" width="9.140625" style="36"/>
    <col min="64" max="16384" width="9.140625" style="2"/>
  </cols>
  <sheetData>
    <row r="1" spans="1:63" s="31" customFormat="1" x14ac:dyDescent="0.2">
      <c r="A1" s="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</row>
    <row r="2" spans="1:63" s="1" customFormat="1" ht="15" x14ac:dyDescent="0.2">
      <c r="A2" s="33"/>
      <c r="B2" s="24" t="s">
        <v>97</v>
      </c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</row>
    <row r="3" spans="1:63" s="1" customFormat="1" ht="15" x14ac:dyDescent="0.2">
      <c r="A3" s="33"/>
      <c r="B3" s="24" t="s">
        <v>17</v>
      </c>
      <c r="J3"/>
      <c r="K3" s="284" t="s">
        <v>225</v>
      </c>
      <c r="L3"/>
      <c r="M3"/>
      <c r="N3"/>
      <c r="R3" s="1" t="s">
        <v>60</v>
      </c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</row>
    <row r="4" spans="1:63" s="1" customFormat="1" ht="15" x14ac:dyDescent="0.2">
      <c r="A4" s="33"/>
      <c r="B4" s="87" t="s">
        <v>216</v>
      </c>
      <c r="P4" s="51">
        <f>Pagina1!$G$7</f>
        <v>0</v>
      </c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</row>
    <row r="5" spans="1:63" ht="15.75" x14ac:dyDescent="0.2">
      <c r="B5" s="394" t="s">
        <v>19</v>
      </c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"/>
    </row>
    <row r="6" spans="1:63" ht="12.75" x14ac:dyDescent="0.2">
      <c r="B6" s="131" t="str">
        <f>CONCATENATE(Pagina1!B9,"  ",Pagina1!D9)</f>
        <v>Domeniul:  ……………………..</v>
      </c>
      <c r="C6" s="1"/>
      <c r="D6" s="1"/>
    </row>
    <row r="7" spans="1:63" ht="12.75" x14ac:dyDescent="0.2">
      <c r="B7" s="212" t="str">
        <f>CONCATENATE(Pagina1!B10,"  ",Pagina1!D10)</f>
        <v>Programul de studii:  ……………………..</v>
      </c>
    </row>
    <row r="8" spans="1:63" x14ac:dyDescent="0.2">
      <c r="B8" s="4"/>
    </row>
    <row r="9" spans="1:63" s="5" customFormat="1" ht="15.75" x14ac:dyDescent="0.2">
      <c r="A9" s="34"/>
      <c r="B9" s="394" t="s">
        <v>93</v>
      </c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</row>
    <row r="10" spans="1:63" ht="13.5" thickBot="1" x14ac:dyDescent="0.25">
      <c r="C10" s="6"/>
      <c r="E10" s="7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63" ht="13.5" customHeight="1" thickBot="1" x14ac:dyDescent="0.25">
      <c r="B11" s="378" t="s">
        <v>20</v>
      </c>
      <c r="C11" s="379"/>
      <c r="D11" s="379"/>
      <c r="E11" s="379"/>
      <c r="F11" s="379"/>
      <c r="G11" s="379"/>
      <c r="H11" s="379"/>
      <c r="I11" s="379"/>
      <c r="J11" s="379"/>
      <c r="K11" s="379"/>
      <c r="L11" s="379"/>
      <c r="M11" s="379"/>
      <c r="N11" s="379"/>
      <c r="O11" s="379"/>
      <c r="P11" s="379"/>
      <c r="Q11" s="379"/>
      <c r="R11" s="379"/>
      <c r="S11" s="380"/>
      <c r="T11" s="7"/>
    </row>
    <row r="12" spans="1:63" s="8" customFormat="1" ht="15" customHeight="1" x14ac:dyDescent="0.2">
      <c r="A12" s="35"/>
      <c r="B12" s="388" t="s">
        <v>0</v>
      </c>
      <c r="C12" s="376" t="s">
        <v>29</v>
      </c>
      <c r="D12" s="376" t="s">
        <v>1</v>
      </c>
      <c r="E12" s="376" t="s">
        <v>3</v>
      </c>
      <c r="F12" s="376" t="s">
        <v>2</v>
      </c>
      <c r="G12" s="386" t="s">
        <v>8</v>
      </c>
      <c r="H12" s="375"/>
      <c r="I12" s="386" t="s">
        <v>9</v>
      </c>
      <c r="J12" s="388" t="s">
        <v>15</v>
      </c>
      <c r="K12" s="376"/>
      <c r="L12" s="376"/>
      <c r="M12" s="386"/>
      <c r="N12" s="386"/>
      <c r="O12" s="377"/>
      <c r="P12" s="375" t="s">
        <v>16</v>
      </c>
      <c r="Q12" s="376"/>
      <c r="R12" s="376"/>
      <c r="S12" s="377"/>
      <c r="T12" s="372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39"/>
      <c r="BB12" s="222" t="s">
        <v>8</v>
      </c>
      <c r="BC12" s="39"/>
      <c r="BD12" s="39"/>
      <c r="BE12" s="227"/>
      <c r="BF12" s="227"/>
      <c r="BG12" s="227"/>
      <c r="BH12" s="227"/>
      <c r="BI12" s="227"/>
      <c r="BJ12" s="227"/>
      <c r="BK12" s="227"/>
    </row>
    <row r="13" spans="1:63" s="8" customFormat="1" ht="24.75" customHeight="1" thickBot="1" x14ac:dyDescent="0.25">
      <c r="A13" s="35"/>
      <c r="B13" s="389"/>
      <c r="C13" s="385"/>
      <c r="D13" s="385"/>
      <c r="E13" s="385"/>
      <c r="F13" s="385"/>
      <c r="G13" s="293" t="s">
        <v>229</v>
      </c>
      <c r="H13" s="293" t="s">
        <v>228</v>
      </c>
      <c r="I13" s="387"/>
      <c r="J13" s="297" t="s">
        <v>4</v>
      </c>
      <c r="K13" s="293" t="s">
        <v>5</v>
      </c>
      <c r="L13" s="293" t="s">
        <v>6</v>
      </c>
      <c r="M13" s="296" t="s">
        <v>226</v>
      </c>
      <c r="N13" s="296" t="s">
        <v>7</v>
      </c>
      <c r="O13" s="45" t="s">
        <v>227</v>
      </c>
      <c r="P13" s="42" t="s">
        <v>12</v>
      </c>
      <c r="Q13" s="293" t="s">
        <v>13</v>
      </c>
      <c r="R13" s="293" t="s">
        <v>10</v>
      </c>
      <c r="S13" s="45" t="s">
        <v>11</v>
      </c>
      <c r="T13" s="372"/>
      <c r="U13" s="135"/>
      <c r="V13" s="135" t="s">
        <v>237</v>
      </c>
      <c r="W13" s="135" t="s">
        <v>238</v>
      </c>
      <c r="X13" s="135" t="s">
        <v>27</v>
      </c>
      <c r="Y13" s="136" t="s">
        <v>4</v>
      </c>
      <c r="Z13" s="136" t="s">
        <v>5</v>
      </c>
      <c r="AA13" s="136" t="s">
        <v>6</v>
      </c>
      <c r="AB13" s="136" t="s">
        <v>239</v>
      </c>
      <c r="AC13" s="136" t="s">
        <v>7</v>
      </c>
      <c r="AD13" s="135" t="s">
        <v>240</v>
      </c>
      <c r="AE13" s="137" t="s">
        <v>12</v>
      </c>
      <c r="AF13" s="137" t="s">
        <v>13</v>
      </c>
      <c r="AG13" s="137" t="s">
        <v>10</v>
      </c>
      <c r="AH13" s="138" t="s">
        <v>11</v>
      </c>
      <c r="AI13" s="135"/>
      <c r="AJ13" s="135"/>
      <c r="AK13" s="135" t="s">
        <v>13</v>
      </c>
      <c r="AL13" s="135" t="s">
        <v>22</v>
      </c>
      <c r="AM13" s="135" t="s">
        <v>23</v>
      </c>
      <c r="AN13" s="135" t="s">
        <v>30</v>
      </c>
      <c r="AO13" s="135" t="s">
        <v>25</v>
      </c>
      <c r="AP13" s="135"/>
      <c r="AQ13" s="135"/>
      <c r="AR13" s="135"/>
      <c r="AS13" s="135"/>
      <c r="AT13" s="135"/>
      <c r="AU13" s="135"/>
      <c r="AV13" s="135" t="s">
        <v>39</v>
      </c>
      <c r="AW13" s="135" t="s">
        <v>24</v>
      </c>
      <c r="AX13" s="135" t="s">
        <v>32</v>
      </c>
      <c r="AY13" s="135" t="s">
        <v>26</v>
      </c>
      <c r="AZ13" s="135"/>
      <c r="BA13" s="223" t="s">
        <v>39</v>
      </c>
      <c r="BB13" s="223" t="s">
        <v>24</v>
      </c>
      <c r="BC13" s="223" t="s">
        <v>32</v>
      </c>
      <c r="BD13" s="223" t="s">
        <v>26</v>
      </c>
      <c r="BE13" s="227"/>
      <c r="BF13" s="227"/>
      <c r="BG13" s="227"/>
      <c r="BH13" s="227"/>
      <c r="BI13" s="227"/>
      <c r="BJ13" s="227"/>
      <c r="BK13" s="227"/>
    </row>
    <row r="14" spans="1:63" ht="15" customHeight="1" x14ac:dyDescent="0.2">
      <c r="B14" s="235">
        <v>1</v>
      </c>
      <c r="C14" s="236"/>
      <c r="D14" s="237"/>
      <c r="E14" s="238"/>
      <c r="F14" s="236"/>
      <c r="G14" s="236"/>
      <c r="H14" s="236"/>
      <c r="I14" s="239"/>
      <c r="J14" s="235"/>
      <c r="K14" s="236"/>
      <c r="L14" s="236"/>
      <c r="M14" s="239"/>
      <c r="N14" s="239"/>
      <c r="O14" s="240"/>
      <c r="P14" s="310" t="str">
        <f>IF(J14&lt;&gt;"",J14*14,"")</f>
        <v/>
      </c>
      <c r="Q14" s="242">
        <f>SUM(K14:O14)*14</f>
        <v>0</v>
      </c>
      <c r="R14" s="238">
        <f>SUM(P14:Q14)</f>
        <v>0</v>
      </c>
      <c r="S14" s="312">
        <f>(G14+H14)*25-R14</f>
        <v>0</v>
      </c>
      <c r="T14" s="307"/>
      <c r="V14" s="132">
        <f>IF(F14="DL",0,G14)</f>
        <v>0</v>
      </c>
      <c r="W14" s="132">
        <f>IF(F14="DL",0,H14)</f>
        <v>0</v>
      </c>
      <c r="X14" s="132">
        <f>SUM(V14:W14)</f>
        <v>0</v>
      </c>
      <c r="Y14" s="132">
        <f t="shared" ref="Y14:Y27" si="0">IF(F14="DL",0,J14)</f>
        <v>0</v>
      </c>
      <c r="Z14" s="132">
        <f t="shared" ref="Z14:Z27" si="1">IF(F14="DL",0,K14)</f>
        <v>0</v>
      </c>
      <c r="AA14" s="132">
        <f t="shared" ref="AA14:AA27" si="2">IF(F14="DL",0,L14)</f>
        <v>0</v>
      </c>
      <c r="AB14" s="132">
        <f>IF($F$14="DL",0,M14)</f>
        <v>0</v>
      </c>
      <c r="AC14" s="132">
        <f>IF($F$14="DL",0,N14)</f>
        <v>0</v>
      </c>
      <c r="AD14" s="132">
        <f>IF($F$14="DL",0,O14)</f>
        <v>0</v>
      </c>
      <c r="AE14" s="132" t="str">
        <f>IF($F14="DL",0,P14)</f>
        <v/>
      </c>
      <c r="AF14" s="132">
        <f>IF($F14="DL",0,Q14)</f>
        <v>0</v>
      </c>
      <c r="AG14" s="132">
        <f>IF($F14="DL",0,R14)</f>
        <v>0</v>
      </c>
      <c r="AH14" s="132">
        <f>IF($F14="DL",0,S14)</f>
        <v>0</v>
      </c>
      <c r="AJ14" s="132">
        <f t="shared" ref="AJ14:AJ27" si="3">IF(F14="DL",0,1)</f>
        <v>1</v>
      </c>
      <c r="AK14" s="132">
        <f t="shared" ref="AK14:AK27" si="4">K14+L14+O14</f>
        <v>0</v>
      </c>
      <c r="AL14" s="132">
        <f t="shared" ref="AL14:AL27" si="5">$AJ14*IF($C14="F",$R14,0)</f>
        <v>0</v>
      </c>
      <c r="AM14" s="132">
        <f t="shared" ref="AM14:AM27" si="6">$AJ14*IF($C14="C",$R14,0)</f>
        <v>0</v>
      </c>
      <c r="AN14" s="132">
        <f t="shared" ref="AN14:AN27" si="7">$AJ14*IF($C14="D",$R14,0)</f>
        <v>0</v>
      </c>
      <c r="AO14" s="132">
        <f t="shared" ref="AO14:AO27" si="8">$AJ14*IF($C14="S",$R14,0)</f>
        <v>0</v>
      </c>
      <c r="AV14" s="132">
        <f t="shared" ref="AV14:AV27" si="9">AJ14*IF(T14&lt;&gt;"",R14,0)</f>
        <v>0</v>
      </c>
      <c r="AW14" s="132">
        <f t="shared" ref="AW14:AW27" si="10">IF(F14="DI",R14,0)</f>
        <v>0</v>
      </c>
      <c r="AX14" s="132">
        <f t="shared" ref="AX14:AX27" si="11">IF(F14="DO",R14,0)</f>
        <v>0</v>
      </c>
      <c r="AY14" s="132">
        <f t="shared" ref="AY14:AY27" si="12">IF(F14="DL",R14,0)</f>
        <v>0</v>
      </c>
      <c r="BA14" s="224"/>
      <c r="BB14" s="224">
        <f t="shared" ref="BB14:BB27" si="13">IF(F14="DI",H14,0)</f>
        <v>0</v>
      </c>
      <c r="BC14" s="224">
        <f t="shared" ref="BC14:BC27" si="14">IF(F14="DO",H14,0)</f>
        <v>0</v>
      </c>
      <c r="BD14" s="224">
        <f t="shared" ref="BD14:BD27" si="15">IF(F14="DL",H14,0)</f>
        <v>0</v>
      </c>
      <c r="BE14" s="228" t="s">
        <v>211</v>
      </c>
      <c r="BF14" s="228">
        <v>101</v>
      </c>
      <c r="BG14" s="228"/>
      <c r="BH14" s="228"/>
      <c r="BI14" s="228"/>
      <c r="BJ14" s="228"/>
      <c r="BK14" s="228"/>
    </row>
    <row r="15" spans="1:63" ht="15" customHeight="1" x14ac:dyDescent="0.2">
      <c r="B15" s="243">
        <v>2</v>
      </c>
      <c r="C15" s="244"/>
      <c r="D15" s="245"/>
      <c r="E15" s="238"/>
      <c r="F15" s="236"/>
      <c r="G15" s="236"/>
      <c r="H15" s="236"/>
      <c r="I15" s="246"/>
      <c r="J15" s="235"/>
      <c r="K15" s="236"/>
      <c r="L15" s="236"/>
      <c r="M15" s="239"/>
      <c r="N15" s="239"/>
      <c r="O15" s="240"/>
      <c r="P15" s="310" t="str">
        <f t="shared" ref="P15:P27" si="16">IF(J15&lt;&gt;"",J15*14,"")</f>
        <v/>
      </c>
      <c r="Q15" s="242">
        <f>SUM(K15:O15)*14</f>
        <v>0</v>
      </c>
      <c r="R15" s="238">
        <f t="shared" ref="R15:R27" si="17">SUM(P15:Q15)</f>
        <v>0</v>
      </c>
      <c r="S15" s="312">
        <f t="shared" ref="S15:S26" si="18">(G15+H15)*25-R15</f>
        <v>0</v>
      </c>
      <c r="T15" s="307"/>
      <c r="V15" s="132">
        <f t="shared" ref="V15:V27" si="19">IF(F15="DL",0,G15)</f>
        <v>0</v>
      </c>
      <c r="W15" s="132">
        <f t="shared" ref="W15:W27" si="20">IF(F15="DL",0,H15)</f>
        <v>0</v>
      </c>
      <c r="X15" s="132">
        <f t="shared" ref="X15:X27" si="21">IF(F15="DL",0,H15)</f>
        <v>0</v>
      </c>
      <c r="Y15" s="132">
        <f t="shared" si="0"/>
        <v>0</v>
      </c>
      <c r="Z15" s="132">
        <f t="shared" si="1"/>
        <v>0</v>
      </c>
      <c r="AA15" s="132">
        <f t="shared" si="2"/>
        <v>0</v>
      </c>
      <c r="AB15" s="132">
        <f t="shared" ref="AB15:AD27" si="22">IF($F$14="DL",0,M15)</f>
        <v>0</v>
      </c>
      <c r="AC15" s="132">
        <f t="shared" si="22"/>
        <v>0</v>
      </c>
      <c r="AD15" s="132">
        <f t="shared" si="22"/>
        <v>0</v>
      </c>
      <c r="AE15" s="226" t="str">
        <f t="shared" ref="AE15:AE27" si="23">IF($F15="DL",0,P15)</f>
        <v/>
      </c>
      <c r="AF15" s="132">
        <f t="shared" ref="AF15:AF27" si="24">IF($F15="DL",0,Q15)</f>
        <v>0</v>
      </c>
      <c r="AG15" s="132">
        <f t="shared" ref="AG15:AG27" si="25">IF($F15="DL",0,R15)</f>
        <v>0</v>
      </c>
      <c r="AH15" s="132">
        <f t="shared" ref="AH15:AH27" si="26">IF($F15="DL",0,S15)</f>
        <v>0</v>
      </c>
      <c r="AJ15" s="132">
        <f t="shared" si="3"/>
        <v>1</v>
      </c>
      <c r="AK15" s="132">
        <f t="shared" si="4"/>
        <v>0</v>
      </c>
      <c r="AL15" s="132">
        <f t="shared" si="5"/>
        <v>0</v>
      </c>
      <c r="AM15" s="132">
        <f t="shared" si="6"/>
        <v>0</v>
      </c>
      <c r="AN15" s="132">
        <f t="shared" si="7"/>
        <v>0</v>
      </c>
      <c r="AO15" s="132">
        <f t="shared" si="8"/>
        <v>0</v>
      </c>
      <c r="AV15" s="132">
        <f t="shared" si="9"/>
        <v>0</v>
      </c>
      <c r="AW15" s="132">
        <f t="shared" si="10"/>
        <v>0</v>
      </c>
      <c r="AX15" s="132">
        <f t="shared" si="11"/>
        <v>0</v>
      </c>
      <c r="AY15" s="132">
        <f t="shared" si="12"/>
        <v>0</v>
      </c>
      <c r="BA15" s="224"/>
      <c r="BB15" s="224">
        <f t="shared" si="13"/>
        <v>0</v>
      </c>
      <c r="BC15" s="224">
        <f t="shared" si="14"/>
        <v>0</v>
      </c>
      <c r="BD15" s="224">
        <f t="shared" si="15"/>
        <v>0</v>
      </c>
      <c r="BE15" s="228" t="s">
        <v>211</v>
      </c>
      <c r="BF15" s="228">
        <v>102</v>
      </c>
      <c r="BG15" s="228"/>
      <c r="BH15" s="228"/>
      <c r="BI15" s="228"/>
      <c r="BJ15" s="228"/>
      <c r="BK15" s="228"/>
    </row>
    <row r="16" spans="1:63" ht="15" customHeight="1" x14ac:dyDescent="0.2">
      <c r="A16" s="36"/>
      <c r="B16" s="243">
        <v>3</v>
      </c>
      <c r="C16" s="244"/>
      <c r="D16" s="245"/>
      <c r="E16" s="238"/>
      <c r="F16" s="236"/>
      <c r="G16" s="236"/>
      <c r="H16" s="244"/>
      <c r="I16" s="246"/>
      <c r="J16" s="235"/>
      <c r="K16" s="236"/>
      <c r="L16" s="236"/>
      <c r="M16" s="239"/>
      <c r="N16" s="239"/>
      <c r="O16" s="240"/>
      <c r="P16" s="310" t="str">
        <f t="shared" si="16"/>
        <v/>
      </c>
      <c r="Q16" s="242">
        <f t="shared" ref="Q16:Q27" si="27">SUM(K16:O16)*14</f>
        <v>0</v>
      </c>
      <c r="R16" s="238">
        <f t="shared" si="17"/>
        <v>0</v>
      </c>
      <c r="S16" s="312">
        <f t="shared" si="18"/>
        <v>0</v>
      </c>
      <c r="T16" s="307"/>
      <c r="U16" s="36"/>
      <c r="V16" s="132">
        <f t="shared" si="19"/>
        <v>0</v>
      </c>
      <c r="W16" s="132">
        <f t="shared" si="20"/>
        <v>0</v>
      </c>
      <c r="X16" s="226">
        <f t="shared" si="21"/>
        <v>0</v>
      </c>
      <c r="Y16" s="226">
        <f t="shared" si="0"/>
        <v>0</v>
      </c>
      <c r="Z16" s="226">
        <f t="shared" si="1"/>
        <v>0</v>
      </c>
      <c r="AA16" s="226">
        <f t="shared" si="2"/>
        <v>0</v>
      </c>
      <c r="AB16" s="132">
        <f t="shared" si="22"/>
        <v>0</v>
      </c>
      <c r="AC16" s="132">
        <f t="shared" si="22"/>
        <v>0</v>
      </c>
      <c r="AD16" s="132">
        <f t="shared" si="22"/>
        <v>0</v>
      </c>
      <c r="AE16" s="226" t="str">
        <f t="shared" si="23"/>
        <v/>
      </c>
      <c r="AF16" s="226">
        <f t="shared" si="24"/>
        <v>0</v>
      </c>
      <c r="AG16" s="226">
        <f t="shared" si="25"/>
        <v>0</v>
      </c>
      <c r="AH16" s="226">
        <f t="shared" si="26"/>
        <v>0</v>
      </c>
      <c r="AI16" s="226"/>
      <c r="AJ16" s="226">
        <f t="shared" si="3"/>
        <v>1</v>
      </c>
      <c r="AK16" s="226">
        <f t="shared" si="4"/>
        <v>0</v>
      </c>
      <c r="AL16" s="226">
        <f t="shared" si="5"/>
        <v>0</v>
      </c>
      <c r="AM16" s="226">
        <f t="shared" si="6"/>
        <v>0</v>
      </c>
      <c r="AN16" s="226">
        <f t="shared" si="7"/>
        <v>0</v>
      </c>
      <c r="AO16" s="226">
        <f t="shared" si="8"/>
        <v>0</v>
      </c>
      <c r="AP16" s="226"/>
      <c r="AQ16" s="226"/>
      <c r="AR16" s="226"/>
      <c r="AS16" s="226"/>
      <c r="AT16" s="226"/>
      <c r="AU16" s="226"/>
      <c r="AV16" s="226">
        <f t="shared" si="9"/>
        <v>0</v>
      </c>
      <c r="AW16" s="226">
        <f t="shared" si="10"/>
        <v>0</v>
      </c>
      <c r="AX16" s="226">
        <f t="shared" si="11"/>
        <v>0</v>
      </c>
      <c r="AY16" s="226">
        <f t="shared" si="12"/>
        <v>0</v>
      </c>
      <c r="AZ16" s="226"/>
      <c r="BA16" s="226"/>
      <c r="BB16" s="226">
        <f t="shared" si="13"/>
        <v>0</v>
      </c>
      <c r="BC16" s="226">
        <f t="shared" si="14"/>
        <v>0</v>
      </c>
      <c r="BD16" s="226">
        <f t="shared" si="15"/>
        <v>0</v>
      </c>
      <c r="BE16" s="228" t="s">
        <v>211</v>
      </c>
      <c r="BF16" s="228">
        <v>103</v>
      </c>
      <c r="BG16" s="228"/>
      <c r="BH16" s="228"/>
      <c r="BI16" s="228"/>
      <c r="BJ16" s="228"/>
      <c r="BK16" s="228"/>
    </row>
    <row r="17" spans="1:63" ht="15" customHeight="1" x14ac:dyDescent="0.2">
      <c r="A17" s="36"/>
      <c r="B17" s="243">
        <v>4</v>
      </c>
      <c r="C17" s="244"/>
      <c r="D17" s="245"/>
      <c r="E17" s="238"/>
      <c r="F17" s="236"/>
      <c r="G17" s="236"/>
      <c r="H17" s="244"/>
      <c r="I17" s="246"/>
      <c r="J17" s="235"/>
      <c r="K17" s="236"/>
      <c r="L17" s="236"/>
      <c r="M17" s="239"/>
      <c r="N17" s="239"/>
      <c r="O17" s="240"/>
      <c r="P17" s="310" t="str">
        <f t="shared" si="16"/>
        <v/>
      </c>
      <c r="Q17" s="242">
        <f t="shared" si="27"/>
        <v>0</v>
      </c>
      <c r="R17" s="238">
        <f t="shared" si="17"/>
        <v>0</v>
      </c>
      <c r="S17" s="312">
        <f t="shared" si="18"/>
        <v>0</v>
      </c>
      <c r="T17" s="308"/>
      <c r="U17" s="36"/>
      <c r="V17" s="132">
        <f t="shared" si="19"/>
        <v>0</v>
      </c>
      <c r="W17" s="132">
        <f t="shared" si="20"/>
        <v>0</v>
      </c>
      <c r="X17" s="226">
        <f t="shared" si="21"/>
        <v>0</v>
      </c>
      <c r="Y17" s="226">
        <f t="shared" si="0"/>
        <v>0</v>
      </c>
      <c r="Z17" s="226">
        <f t="shared" si="1"/>
        <v>0</v>
      </c>
      <c r="AA17" s="226">
        <f t="shared" si="2"/>
        <v>0</v>
      </c>
      <c r="AB17" s="132">
        <f t="shared" si="22"/>
        <v>0</v>
      </c>
      <c r="AC17" s="132">
        <f t="shared" si="22"/>
        <v>0</v>
      </c>
      <c r="AD17" s="132">
        <f t="shared" si="22"/>
        <v>0</v>
      </c>
      <c r="AE17" s="226" t="str">
        <f t="shared" si="23"/>
        <v/>
      </c>
      <c r="AF17" s="226">
        <f t="shared" si="24"/>
        <v>0</v>
      </c>
      <c r="AG17" s="226">
        <f t="shared" si="25"/>
        <v>0</v>
      </c>
      <c r="AH17" s="226">
        <f t="shared" si="26"/>
        <v>0</v>
      </c>
      <c r="AI17" s="226"/>
      <c r="AJ17" s="226">
        <f t="shared" si="3"/>
        <v>1</v>
      </c>
      <c r="AK17" s="226">
        <f t="shared" si="4"/>
        <v>0</v>
      </c>
      <c r="AL17" s="226">
        <f t="shared" si="5"/>
        <v>0</v>
      </c>
      <c r="AM17" s="226">
        <f t="shared" si="6"/>
        <v>0</v>
      </c>
      <c r="AN17" s="226">
        <f t="shared" si="7"/>
        <v>0</v>
      </c>
      <c r="AO17" s="226">
        <f t="shared" si="8"/>
        <v>0</v>
      </c>
      <c r="AP17" s="226"/>
      <c r="AQ17" s="226"/>
      <c r="AR17" s="226"/>
      <c r="AS17" s="226"/>
      <c r="AT17" s="226"/>
      <c r="AU17" s="226"/>
      <c r="AV17" s="226">
        <f t="shared" si="9"/>
        <v>0</v>
      </c>
      <c r="AW17" s="226">
        <f t="shared" si="10"/>
        <v>0</v>
      </c>
      <c r="AX17" s="226">
        <f t="shared" si="11"/>
        <v>0</v>
      </c>
      <c r="AY17" s="226">
        <f t="shared" si="12"/>
        <v>0</v>
      </c>
      <c r="AZ17" s="226"/>
      <c r="BA17" s="226"/>
      <c r="BB17" s="226">
        <f t="shared" si="13"/>
        <v>0</v>
      </c>
      <c r="BC17" s="226">
        <f t="shared" si="14"/>
        <v>0</v>
      </c>
      <c r="BD17" s="226">
        <f t="shared" si="15"/>
        <v>0</v>
      </c>
      <c r="BE17" s="228" t="s">
        <v>211</v>
      </c>
      <c r="BF17" s="228">
        <v>104</v>
      </c>
      <c r="BG17" s="228"/>
      <c r="BH17" s="228"/>
      <c r="BI17" s="228"/>
      <c r="BJ17" s="228"/>
      <c r="BK17" s="228"/>
    </row>
    <row r="18" spans="1:63" ht="15" customHeight="1" x14ac:dyDescent="0.2">
      <c r="A18" s="36"/>
      <c r="B18" s="235">
        <v>5</v>
      </c>
      <c r="C18" s="244"/>
      <c r="D18" s="245"/>
      <c r="E18" s="238"/>
      <c r="F18" s="236"/>
      <c r="G18" s="236"/>
      <c r="H18" s="244"/>
      <c r="I18" s="246"/>
      <c r="J18" s="235"/>
      <c r="K18" s="236"/>
      <c r="L18" s="236"/>
      <c r="M18" s="239"/>
      <c r="N18" s="239"/>
      <c r="O18" s="240"/>
      <c r="P18" s="310" t="str">
        <f t="shared" si="16"/>
        <v/>
      </c>
      <c r="Q18" s="242">
        <f t="shared" si="27"/>
        <v>0</v>
      </c>
      <c r="R18" s="238">
        <f t="shared" si="17"/>
        <v>0</v>
      </c>
      <c r="S18" s="312">
        <f t="shared" si="18"/>
        <v>0</v>
      </c>
      <c r="T18" s="308"/>
      <c r="U18" s="36"/>
      <c r="V18" s="132">
        <f t="shared" si="19"/>
        <v>0</v>
      </c>
      <c r="W18" s="132">
        <f t="shared" si="20"/>
        <v>0</v>
      </c>
      <c r="X18" s="226">
        <f t="shared" si="21"/>
        <v>0</v>
      </c>
      <c r="Y18" s="226">
        <f t="shared" si="0"/>
        <v>0</v>
      </c>
      <c r="Z18" s="226">
        <f t="shared" si="1"/>
        <v>0</v>
      </c>
      <c r="AA18" s="226">
        <f t="shared" si="2"/>
        <v>0</v>
      </c>
      <c r="AB18" s="132">
        <f t="shared" si="22"/>
        <v>0</v>
      </c>
      <c r="AC18" s="132">
        <f t="shared" si="22"/>
        <v>0</v>
      </c>
      <c r="AD18" s="132">
        <f t="shared" si="22"/>
        <v>0</v>
      </c>
      <c r="AE18" s="226" t="str">
        <f t="shared" si="23"/>
        <v/>
      </c>
      <c r="AF18" s="226">
        <f t="shared" si="24"/>
        <v>0</v>
      </c>
      <c r="AG18" s="226">
        <f t="shared" si="25"/>
        <v>0</v>
      </c>
      <c r="AH18" s="226">
        <f t="shared" si="26"/>
        <v>0</v>
      </c>
      <c r="AI18" s="226"/>
      <c r="AJ18" s="226">
        <f t="shared" si="3"/>
        <v>1</v>
      </c>
      <c r="AK18" s="226">
        <f t="shared" si="4"/>
        <v>0</v>
      </c>
      <c r="AL18" s="226">
        <f t="shared" si="5"/>
        <v>0</v>
      </c>
      <c r="AM18" s="226">
        <f t="shared" si="6"/>
        <v>0</v>
      </c>
      <c r="AN18" s="226">
        <f t="shared" si="7"/>
        <v>0</v>
      </c>
      <c r="AO18" s="226">
        <f t="shared" si="8"/>
        <v>0</v>
      </c>
      <c r="AP18" s="226"/>
      <c r="AQ18" s="226"/>
      <c r="AR18" s="226"/>
      <c r="AS18" s="226"/>
      <c r="AT18" s="226"/>
      <c r="AU18" s="226"/>
      <c r="AV18" s="226">
        <f t="shared" si="9"/>
        <v>0</v>
      </c>
      <c r="AW18" s="226">
        <f t="shared" si="10"/>
        <v>0</v>
      </c>
      <c r="AX18" s="226">
        <f t="shared" si="11"/>
        <v>0</v>
      </c>
      <c r="AY18" s="226">
        <f t="shared" si="12"/>
        <v>0</v>
      </c>
      <c r="AZ18" s="226"/>
      <c r="BA18" s="226"/>
      <c r="BB18" s="226">
        <f t="shared" si="13"/>
        <v>0</v>
      </c>
      <c r="BC18" s="226">
        <f t="shared" si="14"/>
        <v>0</v>
      </c>
      <c r="BD18" s="226">
        <f t="shared" si="15"/>
        <v>0</v>
      </c>
      <c r="BE18" s="228" t="s">
        <v>211</v>
      </c>
      <c r="BF18" s="228">
        <v>105</v>
      </c>
      <c r="BG18" s="228"/>
      <c r="BH18" s="228"/>
      <c r="BI18" s="228"/>
      <c r="BJ18" s="228"/>
      <c r="BK18" s="228"/>
    </row>
    <row r="19" spans="1:63" ht="15" customHeight="1" x14ac:dyDescent="0.2">
      <c r="B19" s="243">
        <v>6</v>
      </c>
      <c r="C19" s="244"/>
      <c r="D19" s="245"/>
      <c r="E19" s="238"/>
      <c r="F19" s="236"/>
      <c r="G19" s="236"/>
      <c r="H19" s="244"/>
      <c r="I19" s="246"/>
      <c r="J19" s="235"/>
      <c r="K19" s="236"/>
      <c r="L19" s="236"/>
      <c r="M19" s="239"/>
      <c r="N19" s="239"/>
      <c r="O19" s="240"/>
      <c r="P19" s="310" t="str">
        <f t="shared" si="16"/>
        <v/>
      </c>
      <c r="Q19" s="242">
        <f t="shared" si="27"/>
        <v>0</v>
      </c>
      <c r="R19" s="238">
        <f t="shared" si="17"/>
        <v>0</v>
      </c>
      <c r="S19" s="312">
        <f t="shared" si="18"/>
        <v>0</v>
      </c>
      <c r="T19" s="308"/>
      <c r="V19" s="132">
        <f t="shared" si="19"/>
        <v>0</v>
      </c>
      <c r="W19" s="132">
        <f t="shared" si="20"/>
        <v>0</v>
      </c>
      <c r="X19" s="132">
        <f t="shared" si="21"/>
        <v>0</v>
      </c>
      <c r="Y19" s="132">
        <f t="shared" si="0"/>
        <v>0</v>
      </c>
      <c r="Z19" s="132">
        <f t="shared" si="1"/>
        <v>0</v>
      </c>
      <c r="AA19" s="132">
        <f t="shared" si="2"/>
        <v>0</v>
      </c>
      <c r="AB19" s="132">
        <f t="shared" si="22"/>
        <v>0</v>
      </c>
      <c r="AC19" s="132">
        <f t="shared" si="22"/>
        <v>0</v>
      </c>
      <c r="AD19" s="132">
        <f t="shared" si="22"/>
        <v>0</v>
      </c>
      <c r="AE19" s="226" t="str">
        <f t="shared" si="23"/>
        <v/>
      </c>
      <c r="AF19" s="132">
        <f t="shared" si="24"/>
        <v>0</v>
      </c>
      <c r="AG19" s="132">
        <f t="shared" si="25"/>
        <v>0</v>
      </c>
      <c r="AH19" s="132">
        <f t="shared" si="26"/>
        <v>0</v>
      </c>
      <c r="AJ19" s="132">
        <f t="shared" si="3"/>
        <v>1</v>
      </c>
      <c r="AK19" s="132">
        <f t="shared" si="4"/>
        <v>0</v>
      </c>
      <c r="AL19" s="132">
        <f t="shared" si="5"/>
        <v>0</v>
      </c>
      <c r="AM19" s="132">
        <f t="shared" si="6"/>
        <v>0</v>
      </c>
      <c r="AN19" s="132">
        <f t="shared" si="7"/>
        <v>0</v>
      </c>
      <c r="AO19" s="132">
        <f t="shared" si="8"/>
        <v>0</v>
      </c>
      <c r="AV19" s="132">
        <f t="shared" si="9"/>
        <v>0</v>
      </c>
      <c r="AW19" s="132">
        <f t="shared" si="10"/>
        <v>0</v>
      </c>
      <c r="AX19" s="132">
        <f t="shared" si="11"/>
        <v>0</v>
      </c>
      <c r="AY19" s="132">
        <f t="shared" si="12"/>
        <v>0</v>
      </c>
      <c r="BA19" s="224"/>
      <c r="BB19" s="224">
        <f t="shared" si="13"/>
        <v>0</v>
      </c>
      <c r="BC19" s="224">
        <f t="shared" si="14"/>
        <v>0</v>
      </c>
      <c r="BD19" s="224">
        <f t="shared" si="15"/>
        <v>0</v>
      </c>
      <c r="BE19" s="228" t="s">
        <v>211</v>
      </c>
      <c r="BF19" s="228">
        <v>106</v>
      </c>
      <c r="BG19" s="228"/>
      <c r="BH19" s="228"/>
      <c r="BI19" s="228"/>
      <c r="BJ19" s="228"/>
      <c r="BK19" s="228"/>
    </row>
    <row r="20" spans="1:63" ht="15" customHeight="1" x14ac:dyDescent="0.2">
      <c r="B20" s="243">
        <v>7</v>
      </c>
      <c r="C20" s="244"/>
      <c r="D20" s="245"/>
      <c r="E20" s="238"/>
      <c r="F20" s="236"/>
      <c r="G20" s="236"/>
      <c r="H20" s="244"/>
      <c r="I20" s="246"/>
      <c r="J20" s="235"/>
      <c r="K20" s="236"/>
      <c r="L20" s="236"/>
      <c r="M20" s="239"/>
      <c r="N20" s="239"/>
      <c r="O20" s="240"/>
      <c r="P20" s="310" t="str">
        <f t="shared" si="16"/>
        <v/>
      </c>
      <c r="Q20" s="242">
        <f t="shared" si="27"/>
        <v>0</v>
      </c>
      <c r="R20" s="238">
        <f t="shared" si="17"/>
        <v>0</v>
      </c>
      <c r="S20" s="312">
        <f t="shared" si="18"/>
        <v>0</v>
      </c>
      <c r="T20" s="308"/>
      <c r="V20" s="132">
        <f t="shared" si="19"/>
        <v>0</v>
      </c>
      <c r="W20" s="132">
        <f t="shared" si="20"/>
        <v>0</v>
      </c>
      <c r="X20" s="132">
        <f t="shared" si="21"/>
        <v>0</v>
      </c>
      <c r="Y20" s="132">
        <f t="shared" si="0"/>
        <v>0</v>
      </c>
      <c r="Z20" s="132">
        <f t="shared" si="1"/>
        <v>0</v>
      </c>
      <c r="AA20" s="132">
        <f t="shared" si="2"/>
        <v>0</v>
      </c>
      <c r="AB20" s="132">
        <f t="shared" si="22"/>
        <v>0</v>
      </c>
      <c r="AC20" s="132">
        <f t="shared" si="22"/>
        <v>0</v>
      </c>
      <c r="AD20" s="132">
        <f t="shared" si="22"/>
        <v>0</v>
      </c>
      <c r="AE20" s="226" t="str">
        <f t="shared" si="23"/>
        <v/>
      </c>
      <c r="AF20" s="132">
        <f t="shared" si="24"/>
        <v>0</v>
      </c>
      <c r="AG20" s="132">
        <f t="shared" si="25"/>
        <v>0</v>
      </c>
      <c r="AH20" s="132">
        <f t="shared" si="26"/>
        <v>0</v>
      </c>
      <c r="AJ20" s="132">
        <f t="shared" si="3"/>
        <v>1</v>
      </c>
      <c r="AK20" s="132">
        <f t="shared" si="4"/>
        <v>0</v>
      </c>
      <c r="AL20" s="132">
        <f t="shared" si="5"/>
        <v>0</v>
      </c>
      <c r="AM20" s="132">
        <f t="shared" si="6"/>
        <v>0</v>
      </c>
      <c r="AN20" s="132">
        <f t="shared" si="7"/>
        <v>0</v>
      </c>
      <c r="AO20" s="132">
        <f t="shared" si="8"/>
        <v>0</v>
      </c>
      <c r="AV20" s="132">
        <f t="shared" si="9"/>
        <v>0</v>
      </c>
      <c r="AW20" s="132">
        <f t="shared" si="10"/>
        <v>0</v>
      </c>
      <c r="AX20" s="132">
        <f t="shared" si="11"/>
        <v>0</v>
      </c>
      <c r="AY20" s="132">
        <f t="shared" si="12"/>
        <v>0</v>
      </c>
      <c r="BA20" s="224"/>
      <c r="BB20" s="224">
        <f t="shared" si="13"/>
        <v>0</v>
      </c>
      <c r="BC20" s="224">
        <f t="shared" si="14"/>
        <v>0</v>
      </c>
      <c r="BD20" s="224">
        <f t="shared" si="15"/>
        <v>0</v>
      </c>
      <c r="BE20" s="228" t="s">
        <v>211</v>
      </c>
      <c r="BF20" s="228">
        <v>107</v>
      </c>
      <c r="BG20" s="228"/>
      <c r="BH20" s="228"/>
      <c r="BI20" s="228"/>
      <c r="BJ20" s="228"/>
      <c r="BK20" s="228"/>
    </row>
    <row r="21" spans="1:63" s="221" customFormat="1" ht="15" customHeight="1" x14ac:dyDescent="0.2">
      <c r="A21" s="220"/>
      <c r="B21" s="243">
        <v>8</v>
      </c>
      <c r="C21" s="244"/>
      <c r="D21" s="245"/>
      <c r="E21" s="238"/>
      <c r="F21" s="236"/>
      <c r="G21" s="236"/>
      <c r="H21" s="244"/>
      <c r="I21" s="246"/>
      <c r="J21" s="235"/>
      <c r="K21" s="236"/>
      <c r="L21" s="236"/>
      <c r="M21" s="239"/>
      <c r="N21" s="239"/>
      <c r="O21" s="240"/>
      <c r="P21" s="310" t="str">
        <f t="shared" si="16"/>
        <v/>
      </c>
      <c r="Q21" s="242">
        <f t="shared" si="27"/>
        <v>0</v>
      </c>
      <c r="R21" s="238">
        <f t="shared" si="17"/>
        <v>0</v>
      </c>
      <c r="S21" s="312">
        <f t="shared" si="18"/>
        <v>0</v>
      </c>
      <c r="T21" s="309"/>
      <c r="U21" s="220"/>
      <c r="V21" s="132">
        <f t="shared" si="19"/>
        <v>0</v>
      </c>
      <c r="W21" s="132">
        <f t="shared" si="20"/>
        <v>0</v>
      </c>
      <c r="X21" s="132">
        <f t="shared" si="21"/>
        <v>0</v>
      </c>
      <c r="Y21" s="132">
        <f t="shared" si="0"/>
        <v>0</v>
      </c>
      <c r="Z21" s="132">
        <f t="shared" si="1"/>
        <v>0</v>
      </c>
      <c r="AA21" s="132">
        <f t="shared" si="2"/>
        <v>0</v>
      </c>
      <c r="AB21" s="132">
        <f t="shared" si="22"/>
        <v>0</v>
      </c>
      <c r="AC21" s="132">
        <f t="shared" si="22"/>
        <v>0</v>
      </c>
      <c r="AD21" s="132">
        <f t="shared" si="22"/>
        <v>0</v>
      </c>
      <c r="AE21" s="226" t="str">
        <f t="shared" si="23"/>
        <v/>
      </c>
      <c r="AF21" s="132">
        <f t="shared" si="24"/>
        <v>0</v>
      </c>
      <c r="AG21" s="132">
        <f t="shared" si="25"/>
        <v>0</v>
      </c>
      <c r="AH21" s="132">
        <f t="shared" si="26"/>
        <v>0</v>
      </c>
      <c r="AI21" s="132"/>
      <c r="AJ21" s="132">
        <f t="shared" si="3"/>
        <v>1</v>
      </c>
      <c r="AK21" s="132">
        <f t="shared" si="4"/>
        <v>0</v>
      </c>
      <c r="AL21" s="132">
        <f t="shared" si="5"/>
        <v>0</v>
      </c>
      <c r="AM21" s="132">
        <f t="shared" si="6"/>
        <v>0</v>
      </c>
      <c r="AN21" s="132">
        <f t="shared" si="7"/>
        <v>0</v>
      </c>
      <c r="AO21" s="132">
        <f t="shared" si="8"/>
        <v>0</v>
      </c>
      <c r="AP21" s="132"/>
      <c r="AQ21" s="132"/>
      <c r="AR21" s="132"/>
      <c r="AS21" s="132"/>
      <c r="AT21" s="132"/>
      <c r="AU21" s="132"/>
      <c r="AV21" s="132">
        <f t="shared" si="9"/>
        <v>0</v>
      </c>
      <c r="AW21" s="132">
        <f t="shared" si="10"/>
        <v>0</v>
      </c>
      <c r="AX21" s="132">
        <f t="shared" si="11"/>
        <v>0</v>
      </c>
      <c r="AY21" s="132">
        <f t="shared" si="12"/>
        <v>0</v>
      </c>
      <c r="AZ21" s="132"/>
      <c r="BA21" s="224"/>
      <c r="BB21" s="224">
        <f t="shared" si="13"/>
        <v>0</v>
      </c>
      <c r="BC21" s="224">
        <f t="shared" si="14"/>
        <v>0</v>
      </c>
      <c r="BD21" s="224">
        <f t="shared" si="15"/>
        <v>0</v>
      </c>
      <c r="BE21" s="228" t="s">
        <v>211</v>
      </c>
      <c r="BF21" s="228">
        <v>108</v>
      </c>
      <c r="BG21" s="229"/>
      <c r="BH21" s="229"/>
      <c r="BI21" s="229"/>
      <c r="BJ21" s="229"/>
      <c r="BK21" s="229"/>
    </row>
    <row r="22" spans="1:63" ht="15" customHeight="1" x14ac:dyDescent="0.2">
      <c r="B22" s="243">
        <v>9</v>
      </c>
      <c r="C22" s="244"/>
      <c r="D22" s="245"/>
      <c r="E22" s="238"/>
      <c r="F22" s="236"/>
      <c r="G22" s="236"/>
      <c r="H22" s="244"/>
      <c r="I22" s="246"/>
      <c r="J22" s="235"/>
      <c r="K22" s="236"/>
      <c r="L22" s="236"/>
      <c r="M22" s="239"/>
      <c r="N22" s="239"/>
      <c r="O22" s="240"/>
      <c r="P22" s="310" t="str">
        <f t="shared" si="16"/>
        <v/>
      </c>
      <c r="Q22" s="242">
        <f t="shared" si="27"/>
        <v>0</v>
      </c>
      <c r="R22" s="238">
        <f t="shared" si="17"/>
        <v>0</v>
      </c>
      <c r="S22" s="312">
        <f t="shared" si="18"/>
        <v>0</v>
      </c>
      <c r="T22" s="308"/>
      <c r="V22" s="132">
        <f t="shared" si="19"/>
        <v>0</v>
      </c>
      <c r="W22" s="132">
        <f t="shared" si="20"/>
        <v>0</v>
      </c>
      <c r="X22" s="132">
        <f t="shared" si="21"/>
        <v>0</v>
      </c>
      <c r="Y22" s="132">
        <f t="shared" si="0"/>
        <v>0</v>
      </c>
      <c r="Z22" s="132">
        <f t="shared" si="1"/>
        <v>0</v>
      </c>
      <c r="AA22" s="132">
        <f t="shared" si="2"/>
        <v>0</v>
      </c>
      <c r="AB22" s="132">
        <f t="shared" si="22"/>
        <v>0</v>
      </c>
      <c r="AC22" s="132">
        <f t="shared" si="22"/>
        <v>0</v>
      </c>
      <c r="AD22" s="132">
        <f t="shared" si="22"/>
        <v>0</v>
      </c>
      <c r="AE22" s="226" t="str">
        <f t="shared" si="23"/>
        <v/>
      </c>
      <c r="AF22" s="132">
        <f t="shared" si="24"/>
        <v>0</v>
      </c>
      <c r="AG22" s="132">
        <f t="shared" si="25"/>
        <v>0</v>
      </c>
      <c r="AH22" s="132">
        <f t="shared" si="26"/>
        <v>0</v>
      </c>
      <c r="AJ22" s="132">
        <f t="shared" si="3"/>
        <v>1</v>
      </c>
      <c r="AK22" s="132">
        <f t="shared" si="4"/>
        <v>0</v>
      </c>
      <c r="AL22" s="132">
        <f t="shared" si="5"/>
        <v>0</v>
      </c>
      <c r="AM22" s="132">
        <f t="shared" si="6"/>
        <v>0</v>
      </c>
      <c r="AN22" s="132">
        <f t="shared" si="7"/>
        <v>0</v>
      </c>
      <c r="AO22" s="132">
        <f t="shared" si="8"/>
        <v>0</v>
      </c>
      <c r="AV22" s="132">
        <f t="shared" si="9"/>
        <v>0</v>
      </c>
      <c r="AW22" s="132">
        <f t="shared" si="10"/>
        <v>0</v>
      </c>
      <c r="AX22" s="132">
        <f t="shared" si="11"/>
        <v>0</v>
      </c>
      <c r="AY22" s="132">
        <f t="shared" si="12"/>
        <v>0</v>
      </c>
      <c r="BA22" s="224"/>
      <c r="BB22" s="224">
        <f t="shared" si="13"/>
        <v>0</v>
      </c>
      <c r="BC22" s="224">
        <f t="shared" si="14"/>
        <v>0</v>
      </c>
      <c r="BD22" s="224">
        <f t="shared" si="15"/>
        <v>0</v>
      </c>
      <c r="BE22" s="228" t="s">
        <v>211</v>
      </c>
      <c r="BF22" s="228">
        <v>109</v>
      </c>
      <c r="BG22" s="228"/>
      <c r="BH22" s="228"/>
      <c r="BI22" s="228"/>
      <c r="BJ22" s="228"/>
      <c r="BK22" s="228"/>
    </row>
    <row r="23" spans="1:63" s="221" customFormat="1" ht="15" customHeight="1" x14ac:dyDescent="0.2">
      <c r="A23" s="220"/>
      <c r="B23" s="243">
        <v>10</v>
      </c>
      <c r="C23" s="244"/>
      <c r="D23" s="245"/>
      <c r="E23" s="238"/>
      <c r="F23" s="236"/>
      <c r="G23" s="236"/>
      <c r="H23" s="244"/>
      <c r="I23" s="246"/>
      <c r="J23" s="235"/>
      <c r="K23" s="236"/>
      <c r="L23" s="236"/>
      <c r="M23" s="239"/>
      <c r="N23" s="239"/>
      <c r="O23" s="240"/>
      <c r="P23" s="310" t="str">
        <f t="shared" si="16"/>
        <v/>
      </c>
      <c r="Q23" s="242">
        <f t="shared" si="27"/>
        <v>0</v>
      </c>
      <c r="R23" s="238">
        <f t="shared" si="17"/>
        <v>0</v>
      </c>
      <c r="S23" s="312">
        <f t="shared" si="18"/>
        <v>0</v>
      </c>
      <c r="T23" s="309"/>
      <c r="U23" s="220"/>
      <c r="V23" s="132">
        <f t="shared" si="19"/>
        <v>0</v>
      </c>
      <c r="W23" s="132">
        <f t="shared" si="20"/>
        <v>0</v>
      </c>
      <c r="X23" s="220">
        <f t="shared" si="21"/>
        <v>0</v>
      </c>
      <c r="Y23" s="220">
        <f t="shared" si="0"/>
        <v>0</v>
      </c>
      <c r="Z23" s="220">
        <f t="shared" si="1"/>
        <v>0</v>
      </c>
      <c r="AA23" s="220">
        <f t="shared" si="2"/>
        <v>0</v>
      </c>
      <c r="AB23" s="132">
        <f t="shared" si="22"/>
        <v>0</v>
      </c>
      <c r="AC23" s="132">
        <f t="shared" si="22"/>
        <v>0</v>
      </c>
      <c r="AD23" s="132">
        <f t="shared" si="22"/>
        <v>0</v>
      </c>
      <c r="AE23" s="226" t="str">
        <f t="shared" si="23"/>
        <v/>
      </c>
      <c r="AF23" s="220">
        <f t="shared" si="24"/>
        <v>0</v>
      </c>
      <c r="AG23" s="220">
        <f t="shared" si="25"/>
        <v>0</v>
      </c>
      <c r="AH23" s="220">
        <f t="shared" si="26"/>
        <v>0</v>
      </c>
      <c r="AI23" s="220"/>
      <c r="AJ23" s="220">
        <f t="shared" si="3"/>
        <v>1</v>
      </c>
      <c r="AK23" s="220">
        <f t="shared" si="4"/>
        <v>0</v>
      </c>
      <c r="AL23" s="220">
        <f t="shared" si="5"/>
        <v>0</v>
      </c>
      <c r="AM23" s="220">
        <f t="shared" si="6"/>
        <v>0</v>
      </c>
      <c r="AN23" s="220">
        <f t="shared" si="7"/>
        <v>0</v>
      </c>
      <c r="AO23" s="220">
        <f t="shared" si="8"/>
        <v>0</v>
      </c>
      <c r="AP23" s="220"/>
      <c r="AQ23" s="220"/>
      <c r="AR23" s="220"/>
      <c r="AS23" s="220"/>
      <c r="AT23" s="220"/>
      <c r="AU23" s="220"/>
      <c r="AV23" s="220">
        <f t="shared" si="9"/>
        <v>0</v>
      </c>
      <c r="AW23" s="220">
        <f t="shared" si="10"/>
        <v>0</v>
      </c>
      <c r="AX23" s="220">
        <f t="shared" si="11"/>
        <v>0</v>
      </c>
      <c r="AY23" s="220">
        <f t="shared" si="12"/>
        <v>0</v>
      </c>
      <c r="AZ23" s="220"/>
      <c r="BA23" s="220"/>
      <c r="BB23" s="220">
        <f t="shared" si="13"/>
        <v>0</v>
      </c>
      <c r="BC23" s="220">
        <f t="shared" si="14"/>
        <v>0</v>
      </c>
      <c r="BD23" s="220">
        <f t="shared" si="15"/>
        <v>0</v>
      </c>
      <c r="BE23" s="228" t="s">
        <v>211</v>
      </c>
      <c r="BF23" s="228">
        <v>110</v>
      </c>
      <c r="BG23" s="229"/>
      <c r="BH23" s="229"/>
      <c r="BI23" s="229"/>
      <c r="BJ23" s="229"/>
      <c r="BK23" s="229"/>
    </row>
    <row r="24" spans="1:63" ht="15" customHeight="1" x14ac:dyDescent="0.2">
      <c r="B24" s="19">
        <v>11</v>
      </c>
      <c r="C24" s="20"/>
      <c r="D24" s="21"/>
      <c r="E24" s="230"/>
      <c r="F24" s="18"/>
      <c r="G24" s="18"/>
      <c r="H24" s="20"/>
      <c r="I24" s="40"/>
      <c r="J24" s="17"/>
      <c r="K24" s="18"/>
      <c r="L24" s="18"/>
      <c r="M24" s="286"/>
      <c r="N24" s="286"/>
      <c r="O24" s="46"/>
      <c r="P24" s="310" t="str">
        <f t="shared" si="16"/>
        <v/>
      </c>
      <c r="Q24" s="242">
        <f t="shared" si="27"/>
        <v>0</v>
      </c>
      <c r="R24" s="238">
        <f t="shared" si="17"/>
        <v>0</v>
      </c>
      <c r="S24" s="312">
        <f t="shared" si="18"/>
        <v>0</v>
      </c>
      <c r="T24" s="307"/>
      <c r="V24" s="132">
        <f t="shared" si="19"/>
        <v>0</v>
      </c>
      <c r="W24" s="132">
        <f t="shared" si="20"/>
        <v>0</v>
      </c>
      <c r="X24" s="132">
        <f t="shared" si="21"/>
        <v>0</v>
      </c>
      <c r="Y24" s="132">
        <f t="shared" si="0"/>
        <v>0</v>
      </c>
      <c r="Z24" s="132">
        <f t="shared" si="1"/>
        <v>0</v>
      </c>
      <c r="AA24" s="132">
        <f t="shared" si="2"/>
        <v>0</v>
      </c>
      <c r="AB24" s="132">
        <f t="shared" si="22"/>
        <v>0</v>
      </c>
      <c r="AC24" s="132">
        <f t="shared" si="22"/>
        <v>0</v>
      </c>
      <c r="AD24" s="132">
        <f t="shared" si="22"/>
        <v>0</v>
      </c>
      <c r="AE24" s="226" t="str">
        <f t="shared" si="23"/>
        <v/>
      </c>
      <c r="AF24" s="132">
        <f t="shared" si="24"/>
        <v>0</v>
      </c>
      <c r="AG24" s="132">
        <f t="shared" si="25"/>
        <v>0</v>
      </c>
      <c r="AH24" s="132">
        <f t="shared" si="26"/>
        <v>0</v>
      </c>
      <c r="AJ24" s="132">
        <f t="shared" si="3"/>
        <v>1</v>
      </c>
      <c r="AK24" s="132">
        <f t="shared" si="4"/>
        <v>0</v>
      </c>
      <c r="AL24" s="132">
        <f t="shared" si="5"/>
        <v>0</v>
      </c>
      <c r="AM24" s="132">
        <f t="shared" si="6"/>
        <v>0</v>
      </c>
      <c r="AN24" s="132">
        <f t="shared" si="7"/>
        <v>0</v>
      </c>
      <c r="AO24" s="132">
        <f t="shared" si="8"/>
        <v>0</v>
      </c>
      <c r="AV24" s="132">
        <f t="shared" si="9"/>
        <v>0</v>
      </c>
      <c r="AW24" s="132">
        <f t="shared" si="10"/>
        <v>0</v>
      </c>
      <c r="AX24" s="132">
        <f t="shared" si="11"/>
        <v>0</v>
      </c>
      <c r="AY24" s="132">
        <f t="shared" si="12"/>
        <v>0</v>
      </c>
      <c r="BA24" s="224"/>
      <c r="BB24" s="224">
        <f t="shared" si="13"/>
        <v>0</v>
      </c>
      <c r="BC24" s="224">
        <f t="shared" si="14"/>
        <v>0</v>
      </c>
      <c r="BD24" s="224">
        <f t="shared" si="15"/>
        <v>0</v>
      </c>
      <c r="BE24" s="228" t="s">
        <v>211</v>
      </c>
      <c r="BF24" s="228">
        <v>111</v>
      </c>
      <c r="BG24" s="228"/>
      <c r="BH24" s="228"/>
      <c r="BI24" s="228"/>
      <c r="BJ24" s="228"/>
      <c r="BK24" s="228"/>
    </row>
    <row r="25" spans="1:63" ht="15" customHeight="1" x14ac:dyDescent="0.2">
      <c r="B25" s="19">
        <v>12</v>
      </c>
      <c r="C25" s="20"/>
      <c r="D25" s="21"/>
      <c r="E25" s="230"/>
      <c r="F25" s="18"/>
      <c r="G25" s="18"/>
      <c r="H25" s="20"/>
      <c r="I25" s="40"/>
      <c r="J25" s="17"/>
      <c r="K25" s="18"/>
      <c r="L25" s="18"/>
      <c r="M25" s="286"/>
      <c r="N25" s="286"/>
      <c r="O25" s="46"/>
      <c r="P25" s="310" t="str">
        <f t="shared" si="16"/>
        <v/>
      </c>
      <c r="Q25" s="242">
        <f t="shared" si="27"/>
        <v>0</v>
      </c>
      <c r="R25" s="238">
        <f t="shared" si="17"/>
        <v>0</v>
      </c>
      <c r="S25" s="312">
        <f t="shared" si="18"/>
        <v>0</v>
      </c>
      <c r="T25" s="308"/>
      <c r="V25" s="132">
        <f t="shared" si="19"/>
        <v>0</v>
      </c>
      <c r="W25" s="132">
        <f t="shared" si="20"/>
        <v>0</v>
      </c>
      <c r="X25" s="132">
        <f t="shared" si="21"/>
        <v>0</v>
      </c>
      <c r="Y25" s="132">
        <f t="shared" si="0"/>
        <v>0</v>
      </c>
      <c r="Z25" s="132">
        <f t="shared" si="1"/>
        <v>0</v>
      </c>
      <c r="AA25" s="132">
        <f t="shared" si="2"/>
        <v>0</v>
      </c>
      <c r="AB25" s="132">
        <f t="shared" si="22"/>
        <v>0</v>
      </c>
      <c r="AC25" s="132">
        <f t="shared" si="22"/>
        <v>0</v>
      </c>
      <c r="AD25" s="132">
        <f t="shared" si="22"/>
        <v>0</v>
      </c>
      <c r="AE25" s="226" t="str">
        <f t="shared" si="23"/>
        <v/>
      </c>
      <c r="AF25" s="132">
        <f t="shared" si="24"/>
        <v>0</v>
      </c>
      <c r="AG25" s="132">
        <f t="shared" si="25"/>
        <v>0</v>
      </c>
      <c r="AH25" s="132">
        <f t="shared" si="26"/>
        <v>0</v>
      </c>
      <c r="AJ25" s="132">
        <f t="shared" si="3"/>
        <v>1</v>
      </c>
      <c r="AK25" s="132">
        <f t="shared" si="4"/>
        <v>0</v>
      </c>
      <c r="AL25" s="132">
        <f t="shared" si="5"/>
        <v>0</v>
      </c>
      <c r="AM25" s="132">
        <f t="shared" si="6"/>
        <v>0</v>
      </c>
      <c r="AN25" s="132">
        <f t="shared" si="7"/>
        <v>0</v>
      </c>
      <c r="AO25" s="132">
        <f t="shared" si="8"/>
        <v>0</v>
      </c>
      <c r="AV25" s="132">
        <f t="shared" si="9"/>
        <v>0</v>
      </c>
      <c r="AW25" s="132">
        <f t="shared" si="10"/>
        <v>0</v>
      </c>
      <c r="AX25" s="132">
        <f t="shared" si="11"/>
        <v>0</v>
      </c>
      <c r="AY25" s="132">
        <f t="shared" si="12"/>
        <v>0</v>
      </c>
      <c r="BA25" s="224"/>
      <c r="BB25" s="224">
        <f t="shared" si="13"/>
        <v>0</v>
      </c>
      <c r="BC25" s="224">
        <f t="shared" si="14"/>
        <v>0</v>
      </c>
      <c r="BD25" s="224">
        <f t="shared" si="15"/>
        <v>0</v>
      </c>
      <c r="BE25" s="228" t="s">
        <v>211</v>
      </c>
      <c r="BF25" s="228">
        <v>112</v>
      </c>
      <c r="BG25" s="228"/>
      <c r="BH25" s="228"/>
      <c r="BI25" s="228"/>
      <c r="BJ25" s="228"/>
      <c r="BK25" s="228"/>
    </row>
    <row r="26" spans="1:63" x14ac:dyDescent="0.2">
      <c r="B26" s="19">
        <v>13</v>
      </c>
      <c r="C26" s="20"/>
      <c r="D26" s="21"/>
      <c r="E26" s="20"/>
      <c r="F26" s="18"/>
      <c r="G26" s="18"/>
      <c r="H26" s="20"/>
      <c r="I26" s="40"/>
      <c r="J26" s="17"/>
      <c r="K26" s="18"/>
      <c r="L26" s="18"/>
      <c r="M26" s="286"/>
      <c r="N26" s="286"/>
      <c r="O26" s="46"/>
      <c r="P26" s="310" t="str">
        <f t="shared" si="16"/>
        <v/>
      </c>
      <c r="Q26" s="242">
        <f t="shared" si="27"/>
        <v>0</v>
      </c>
      <c r="R26" s="238">
        <f t="shared" si="17"/>
        <v>0</v>
      </c>
      <c r="S26" s="312">
        <f t="shared" si="18"/>
        <v>0</v>
      </c>
      <c r="T26" s="308"/>
      <c r="V26" s="132">
        <f t="shared" si="19"/>
        <v>0</v>
      </c>
      <c r="W26" s="132">
        <f t="shared" si="20"/>
        <v>0</v>
      </c>
      <c r="X26" s="132">
        <f t="shared" si="21"/>
        <v>0</v>
      </c>
      <c r="Y26" s="132">
        <f t="shared" si="0"/>
        <v>0</v>
      </c>
      <c r="Z26" s="132">
        <f t="shared" si="1"/>
        <v>0</v>
      </c>
      <c r="AA26" s="132">
        <f t="shared" si="2"/>
        <v>0</v>
      </c>
      <c r="AB26" s="132">
        <f t="shared" si="22"/>
        <v>0</v>
      </c>
      <c r="AC26" s="132">
        <f t="shared" si="22"/>
        <v>0</v>
      </c>
      <c r="AD26" s="132">
        <f t="shared" si="22"/>
        <v>0</v>
      </c>
      <c r="AE26" s="226" t="str">
        <f t="shared" si="23"/>
        <v/>
      </c>
      <c r="AF26" s="132">
        <f t="shared" si="24"/>
        <v>0</v>
      </c>
      <c r="AG26" s="132">
        <f t="shared" si="25"/>
        <v>0</v>
      </c>
      <c r="AH26" s="132">
        <f t="shared" si="26"/>
        <v>0</v>
      </c>
      <c r="AJ26" s="132">
        <f t="shared" si="3"/>
        <v>1</v>
      </c>
      <c r="AK26" s="132">
        <f t="shared" si="4"/>
        <v>0</v>
      </c>
      <c r="AL26" s="132">
        <f t="shared" si="5"/>
        <v>0</v>
      </c>
      <c r="AM26" s="132">
        <f t="shared" si="6"/>
        <v>0</v>
      </c>
      <c r="AN26" s="132">
        <f t="shared" si="7"/>
        <v>0</v>
      </c>
      <c r="AO26" s="132">
        <f t="shared" si="8"/>
        <v>0</v>
      </c>
      <c r="AV26" s="132">
        <f t="shared" si="9"/>
        <v>0</v>
      </c>
      <c r="AW26" s="132">
        <f t="shared" si="10"/>
        <v>0</v>
      </c>
      <c r="AX26" s="132">
        <f t="shared" si="11"/>
        <v>0</v>
      </c>
      <c r="AY26" s="132">
        <f t="shared" si="12"/>
        <v>0</v>
      </c>
      <c r="BA26" s="224"/>
      <c r="BB26" s="224">
        <f t="shared" si="13"/>
        <v>0</v>
      </c>
      <c r="BC26" s="224">
        <f t="shared" si="14"/>
        <v>0</v>
      </c>
      <c r="BD26" s="224">
        <f t="shared" si="15"/>
        <v>0</v>
      </c>
      <c r="BE26" s="228" t="s">
        <v>211</v>
      </c>
      <c r="BF26" s="228">
        <v>113</v>
      </c>
      <c r="BG26" s="228"/>
      <c r="BH26" s="228"/>
      <c r="BI26" s="228"/>
      <c r="BJ26" s="228"/>
      <c r="BK26" s="228"/>
    </row>
    <row r="27" spans="1:63" ht="12" thickBot="1" x14ac:dyDescent="0.25">
      <c r="B27" s="19">
        <v>14</v>
      </c>
      <c r="C27" s="20"/>
      <c r="D27" s="21"/>
      <c r="E27" s="20"/>
      <c r="F27" s="18"/>
      <c r="G27" s="18"/>
      <c r="H27" s="20"/>
      <c r="I27" s="40"/>
      <c r="J27" s="17"/>
      <c r="K27" s="18"/>
      <c r="L27" s="18"/>
      <c r="M27" s="286"/>
      <c r="N27" s="286"/>
      <c r="O27" s="46"/>
      <c r="P27" s="310" t="str">
        <f t="shared" si="16"/>
        <v/>
      </c>
      <c r="Q27" s="242">
        <f t="shared" si="27"/>
        <v>0</v>
      </c>
      <c r="R27" s="238">
        <f t="shared" si="17"/>
        <v>0</v>
      </c>
      <c r="S27" s="313"/>
      <c r="T27" s="308"/>
      <c r="V27" s="132">
        <f t="shared" si="19"/>
        <v>0</v>
      </c>
      <c r="W27" s="132">
        <f t="shared" si="20"/>
        <v>0</v>
      </c>
      <c r="X27" s="132">
        <f t="shared" si="21"/>
        <v>0</v>
      </c>
      <c r="Y27" s="132">
        <f t="shared" si="0"/>
        <v>0</v>
      </c>
      <c r="Z27" s="132">
        <f t="shared" si="1"/>
        <v>0</v>
      </c>
      <c r="AA27" s="132">
        <f t="shared" si="2"/>
        <v>0</v>
      </c>
      <c r="AB27" s="132">
        <f t="shared" si="22"/>
        <v>0</v>
      </c>
      <c r="AC27" s="132">
        <f t="shared" si="22"/>
        <v>0</v>
      </c>
      <c r="AD27" s="132">
        <f t="shared" si="22"/>
        <v>0</v>
      </c>
      <c r="AE27" s="226" t="str">
        <f t="shared" si="23"/>
        <v/>
      </c>
      <c r="AF27" s="132">
        <f t="shared" si="24"/>
        <v>0</v>
      </c>
      <c r="AG27" s="132">
        <f t="shared" si="25"/>
        <v>0</v>
      </c>
      <c r="AH27" s="132">
        <f t="shared" si="26"/>
        <v>0</v>
      </c>
      <c r="AJ27" s="132">
        <f t="shared" si="3"/>
        <v>1</v>
      </c>
      <c r="AK27" s="132">
        <f t="shared" si="4"/>
        <v>0</v>
      </c>
      <c r="AL27" s="132">
        <f t="shared" si="5"/>
        <v>0</v>
      </c>
      <c r="AM27" s="132">
        <f t="shared" si="6"/>
        <v>0</v>
      </c>
      <c r="AN27" s="132">
        <f t="shared" si="7"/>
        <v>0</v>
      </c>
      <c r="AO27" s="132">
        <f t="shared" si="8"/>
        <v>0</v>
      </c>
      <c r="AV27" s="132">
        <f t="shared" si="9"/>
        <v>0</v>
      </c>
      <c r="AW27" s="132">
        <f t="shared" si="10"/>
        <v>0</v>
      </c>
      <c r="AX27" s="132">
        <f t="shared" si="11"/>
        <v>0</v>
      </c>
      <c r="AY27" s="132">
        <f t="shared" si="12"/>
        <v>0</v>
      </c>
      <c r="BA27" s="224"/>
      <c r="BB27" s="224">
        <f t="shared" si="13"/>
        <v>0</v>
      </c>
      <c r="BC27" s="224">
        <f t="shared" si="14"/>
        <v>0</v>
      </c>
      <c r="BD27" s="224">
        <f t="shared" si="15"/>
        <v>0</v>
      </c>
      <c r="BE27" s="228" t="s">
        <v>211</v>
      </c>
      <c r="BF27" s="228">
        <v>114</v>
      </c>
      <c r="BG27" s="228"/>
      <c r="BH27" s="228"/>
      <c r="BI27" s="228"/>
      <c r="BJ27" s="228"/>
      <c r="BK27" s="228"/>
    </row>
    <row r="28" spans="1:63" ht="15" customHeight="1" thickBot="1" x14ac:dyDescent="0.25">
      <c r="B28" s="339" t="s">
        <v>91</v>
      </c>
      <c r="C28" s="381"/>
      <c r="D28" s="381"/>
      <c r="E28" s="381"/>
      <c r="F28" s="382"/>
      <c r="G28" s="294"/>
      <c r="H28" s="392">
        <f>SUM(X14:X27)</f>
        <v>0</v>
      </c>
      <c r="I28" s="83"/>
      <c r="J28" s="9">
        <f>SUM(Y14:Y27)</f>
        <v>0</v>
      </c>
      <c r="K28" s="9">
        <f>SUM(Z14:Z27)</f>
        <v>0</v>
      </c>
      <c r="L28" s="9">
        <f>SUM(AA14:AA27)</f>
        <v>0</v>
      </c>
      <c r="M28" s="10">
        <f>SUM(M14:M27)</f>
        <v>0</v>
      </c>
      <c r="N28" s="10">
        <f>SUM(N14:N27)</f>
        <v>0</v>
      </c>
      <c r="O28" s="47">
        <f>SUM(AC14:AC27)</f>
        <v>0</v>
      </c>
      <c r="P28" s="44">
        <f>AE28</f>
        <v>0</v>
      </c>
      <c r="Q28" s="11">
        <f>AF28</f>
        <v>0</v>
      </c>
      <c r="R28" s="11">
        <f>AG28</f>
        <v>0</v>
      </c>
      <c r="S28" s="314">
        <f>AH28</f>
        <v>0</v>
      </c>
      <c r="T28" s="373"/>
      <c r="V28" s="132">
        <f t="shared" ref="V28:AA28" si="28">SUM(V14:V27)</f>
        <v>0</v>
      </c>
      <c r="W28" s="132">
        <f t="shared" si="28"/>
        <v>0</v>
      </c>
      <c r="X28" s="139">
        <f t="shared" si="28"/>
        <v>0</v>
      </c>
      <c r="Y28" s="139">
        <f t="shared" si="28"/>
        <v>0</v>
      </c>
      <c r="Z28" s="139">
        <f t="shared" si="28"/>
        <v>0</v>
      </c>
      <c r="AA28" s="139">
        <f t="shared" si="28"/>
        <v>0</v>
      </c>
      <c r="AB28" s="139"/>
      <c r="AC28" s="139">
        <f>SUM(AC14:AC27)</f>
        <v>0</v>
      </c>
      <c r="AD28" s="139"/>
      <c r="AE28" s="311">
        <f>SUM(AE14:AE27)</f>
        <v>0</v>
      </c>
      <c r="AF28" s="139">
        <f>SUM(AF14:AF27)</f>
        <v>0</v>
      </c>
      <c r="AG28" s="139">
        <f>SUM(AG14:AG27)</f>
        <v>0</v>
      </c>
      <c r="AH28" s="139">
        <f>SUM(AH14:AH27)</f>
        <v>0</v>
      </c>
      <c r="AI28" s="139"/>
      <c r="AJ28" s="139">
        <f t="shared" ref="AJ28:AO28" si="29">SUM(AJ14:AJ27)</f>
        <v>14</v>
      </c>
      <c r="AK28" s="139">
        <f t="shared" si="29"/>
        <v>0</v>
      </c>
      <c r="AL28" s="139">
        <f t="shared" si="29"/>
        <v>0</v>
      </c>
      <c r="AM28" s="139">
        <f t="shared" si="29"/>
        <v>0</v>
      </c>
      <c r="AN28" s="139">
        <f t="shared" si="29"/>
        <v>0</v>
      </c>
      <c r="AO28" s="139">
        <f t="shared" si="29"/>
        <v>0</v>
      </c>
      <c r="AP28" s="139"/>
      <c r="AQ28" s="139"/>
      <c r="AR28" s="139"/>
      <c r="AS28" s="139"/>
      <c r="AT28" s="139"/>
      <c r="AU28" s="139"/>
      <c r="AV28" s="139">
        <f>SUM(AV14:AV27)</f>
        <v>0</v>
      </c>
      <c r="AW28" s="139">
        <f>SUM(AW14:AW27)</f>
        <v>0</v>
      </c>
      <c r="AX28" s="139">
        <f>SUM(AX14:AX27)</f>
        <v>0</v>
      </c>
      <c r="AY28" s="139">
        <f>SUM(AY14:AY27)</f>
        <v>0</v>
      </c>
      <c r="BA28" s="224"/>
      <c r="BB28" s="220">
        <f>SUM(BB14:BB27)</f>
        <v>0</v>
      </c>
      <c r="BC28" s="220">
        <f>SUM(BC14:BC27)</f>
        <v>0</v>
      </c>
      <c r="BD28" s="220">
        <f>SUM(BD14:BD27)</f>
        <v>0</v>
      </c>
      <c r="BE28" s="228"/>
      <c r="BF28" s="228"/>
      <c r="BG28" s="228"/>
      <c r="BH28" s="228"/>
      <c r="BI28" s="228"/>
      <c r="BJ28" s="228"/>
      <c r="BK28" s="228"/>
    </row>
    <row r="29" spans="1:63" ht="15" customHeight="1" thickBot="1" x14ac:dyDescent="0.25">
      <c r="B29" s="340"/>
      <c r="C29" s="383"/>
      <c r="D29" s="383"/>
      <c r="E29" s="383"/>
      <c r="F29" s="384"/>
      <c r="G29" s="295"/>
      <c r="H29" s="393"/>
      <c r="I29" s="84"/>
      <c r="J29" s="395">
        <f>SUM(J28:O28)</f>
        <v>0</v>
      </c>
      <c r="K29" s="396"/>
      <c r="L29" s="396"/>
      <c r="M29" s="396"/>
      <c r="N29" s="396"/>
      <c r="O29" s="397"/>
      <c r="R29" s="395">
        <f>SUM(R28:S28)</f>
        <v>0</v>
      </c>
      <c r="S29" s="397"/>
      <c r="T29" s="373"/>
      <c r="Z29" s="139">
        <f>J29</f>
        <v>0</v>
      </c>
      <c r="AJ29" s="132">
        <f t="shared" ref="AJ29:AJ43" si="30">IF(F29="DL",0,1)</f>
        <v>1</v>
      </c>
      <c r="BA29" s="224"/>
      <c r="BB29" s="224"/>
      <c r="BC29" s="224"/>
      <c r="BD29" s="224"/>
      <c r="BE29" s="228"/>
      <c r="BF29" s="228"/>
      <c r="BG29" s="228"/>
      <c r="BH29" s="228"/>
      <c r="BI29" s="228"/>
      <c r="BJ29" s="228"/>
      <c r="BK29" s="228"/>
    </row>
    <row r="30" spans="1:63" ht="15" customHeight="1" thickBot="1" x14ac:dyDescent="0.25">
      <c r="B30" s="378" t="s">
        <v>21</v>
      </c>
      <c r="C30" s="379"/>
      <c r="D30" s="379"/>
      <c r="E30" s="379"/>
      <c r="F30" s="379"/>
      <c r="G30" s="379"/>
      <c r="H30" s="379"/>
      <c r="I30" s="379"/>
      <c r="J30" s="379"/>
      <c r="K30" s="379"/>
      <c r="L30" s="379"/>
      <c r="M30" s="379"/>
      <c r="N30" s="379"/>
      <c r="O30" s="379"/>
      <c r="P30" s="379"/>
      <c r="Q30" s="379"/>
      <c r="R30" s="379"/>
      <c r="S30" s="380"/>
      <c r="T30" s="373"/>
      <c r="AJ30" s="132">
        <f t="shared" si="30"/>
        <v>1</v>
      </c>
      <c r="BA30" s="224"/>
      <c r="BB30" s="224"/>
      <c r="BC30" s="224"/>
      <c r="BD30" s="224"/>
      <c r="BE30" s="228"/>
      <c r="BF30" s="228"/>
      <c r="BG30" s="228"/>
      <c r="BH30" s="228"/>
      <c r="BI30" s="228"/>
      <c r="BJ30" s="228"/>
      <c r="BK30" s="228"/>
    </row>
    <row r="31" spans="1:63" ht="15" customHeight="1" x14ac:dyDescent="0.2">
      <c r="B31" s="235">
        <v>1</v>
      </c>
      <c r="C31" s="236"/>
      <c r="D31" s="237"/>
      <c r="E31" s="238"/>
      <c r="F31" s="236"/>
      <c r="G31" s="236"/>
      <c r="H31" s="236"/>
      <c r="I31" s="239"/>
      <c r="J31" s="235"/>
      <c r="K31" s="236"/>
      <c r="L31" s="236"/>
      <c r="M31" s="239"/>
      <c r="N31" s="239"/>
      <c r="O31" s="240"/>
      <c r="P31" s="241" t="str">
        <f>IF(J31&lt;&gt;"",J31*14,"")</f>
        <v/>
      </c>
      <c r="Q31" s="242">
        <f>SUM(K31:O31)*14</f>
        <v>0</v>
      </c>
      <c r="R31" s="238">
        <f>SUM(P31:Q31)</f>
        <v>0</v>
      </c>
      <c r="S31" s="312">
        <f>(G31+H31)*25-R31</f>
        <v>0</v>
      </c>
      <c r="T31" s="308"/>
      <c r="V31" s="132">
        <f>IF(F31="DL",0,G31)</f>
        <v>0</v>
      </c>
      <c r="W31" s="132">
        <f>IF(F31="DL",0,H31)</f>
        <v>0</v>
      </c>
      <c r="X31" s="132">
        <f>SUM(V31:W31)</f>
        <v>0</v>
      </c>
      <c r="Y31" s="132">
        <f t="shared" ref="Y31:Y43" si="31">IF(F31="DL",0,J31)</f>
        <v>0</v>
      </c>
      <c r="Z31" s="132">
        <f t="shared" ref="Z31:Z43" si="32">IF(F31="DL",0,K31)</f>
        <v>0</v>
      </c>
      <c r="AA31" s="132">
        <f t="shared" ref="AA31:AA43" si="33">IF(F31="DL",0,L31)</f>
        <v>0</v>
      </c>
      <c r="AC31" s="132">
        <f t="shared" ref="AC31:AC43" si="34">IF(F31="DL",0,O31)</f>
        <v>0</v>
      </c>
      <c r="AE31" s="132" t="str">
        <f t="shared" ref="AE31:AE43" si="35">IF($F31="DL",0,P31)</f>
        <v/>
      </c>
      <c r="AF31" s="132">
        <f t="shared" ref="AF31:AF43" si="36">IF($F31="DL",0,Q31)</f>
        <v>0</v>
      </c>
      <c r="AG31" s="132">
        <f t="shared" ref="AG31:AG43" si="37">IF($F31="DL",0,R31)</f>
        <v>0</v>
      </c>
      <c r="AH31" s="132">
        <f t="shared" ref="AH31:AH43" si="38">IF($F31="DL",0,S31)</f>
        <v>0</v>
      </c>
      <c r="AJ31" s="132">
        <f t="shared" si="30"/>
        <v>1</v>
      </c>
      <c r="AK31" s="132">
        <f t="shared" ref="AK31:AK43" si="39">K31+L31+O31</f>
        <v>0</v>
      </c>
      <c r="AL31" s="132">
        <f t="shared" ref="AL31:AL43" si="40">$AJ31*IF($C31="F",$R31,0)</f>
        <v>0</v>
      </c>
      <c r="AM31" s="132">
        <f t="shared" ref="AM31:AM43" si="41">$AJ31*IF($C31="C",$R31,0)</f>
        <v>0</v>
      </c>
      <c r="AN31" s="132">
        <f t="shared" ref="AN31:AN43" si="42">$AJ31*IF($C31="D",$R31,0)</f>
        <v>0</v>
      </c>
      <c r="AO31" s="132">
        <f t="shared" ref="AO31:AO43" si="43">$AJ31*IF($C31="S",$R31,0)</f>
        <v>0</v>
      </c>
      <c r="AV31" s="132">
        <f t="shared" ref="AV31:AV43" si="44">AJ31*IF(T31&lt;&gt;"",R31,0)</f>
        <v>0</v>
      </c>
      <c r="AW31" s="132">
        <f t="shared" ref="AW31:AW43" si="45">IF(F31="DI",R31,0)</f>
        <v>0</v>
      </c>
      <c r="AX31" s="132">
        <f t="shared" ref="AX31:AX43" si="46">IF(F31="DO",R31,0)</f>
        <v>0</v>
      </c>
      <c r="AY31" s="132">
        <f t="shared" ref="AY31:AY43" si="47">IF(F31="DL",R31,0)</f>
        <v>0</v>
      </c>
      <c r="BA31" s="224"/>
      <c r="BB31" s="224">
        <f t="shared" ref="BB31:BB43" si="48">IF(F31="DI",H31,0)</f>
        <v>0</v>
      </c>
      <c r="BC31" s="224">
        <f t="shared" ref="BC31:BC43" si="49">IF(F31="DO",H31,0)</f>
        <v>0</v>
      </c>
      <c r="BD31" s="224">
        <f t="shared" ref="BD31:BD43" si="50">IF(F31="DL",H31,0)</f>
        <v>0</v>
      </c>
      <c r="BE31" s="228" t="s">
        <v>211</v>
      </c>
      <c r="BF31" s="228">
        <v>201</v>
      </c>
      <c r="BG31" s="228"/>
      <c r="BH31" s="228"/>
      <c r="BI31" s="228"/>
      <c r="BJ31" s="228"/>
      <c r="BK31" s="228"/>
    </row>
    <row r="32" spans="1:63" ht="15" customHeight="1" x14ac:dyDescent="0.2">
      <c r="A32" s="36"/>
      <c r="B32" s="243">
        <v>2</v>
      </c>
      <c r="C32" s="244"/>
      <c r="D32" s="245"/>
      <c r="E32" s="238"/>
      <c r="F32" s="236"/>
      <c r="G32" s="236"/>
      <c r="H32" s="244"/>
      <c r="I32" s="246"/>
      <c r="J32" s="235"/>
      <c r="K32" s="236"/>
      <c r="L32" s="236"/>
      <c r="M32" s="239"/>
      <c r="N32" s="239"/>
      <c r="O32" s="240"/>
      <c r="P32" s="247"/>
      <c r="Q32" s="242">
        <f>SUM(K32:O32)*14</f>
        <v>0</v>
      </c>
      <c r="R32" s="238">
        <f t="shared" ref="R32:R43" si="51">SUM(P32:Q32)</f>
        <v>0</v>
      </c>
      <c r="S32" s="312">
        <f t="shared" ref="S32:S43" si="52">(G32+H32)*25-R32</f>
        <v>0</v>
      </c>
      <c r="T32" s="308"/>
      <c r="U32" s="36"/>
      <c r="V32" s="132">
        <f t="shared" ref="V32:V43" si="53">IF(F32="DL",0,G32)</f>
        <v>0</v>
      </c>
      <c r="W32" s="132">
        <f t="shared" ref="W32:W43" si="54">IF(F32="DL",0,H32)</f>
        <v>0</v>
      </c>
      <c r="X32" s="132">
        <f t="shared" ref="X32:X43" si="55">SUM(V32:W32)</f>
        <v>0</v>
      </c>
      <c r="Y32" s="226">
        <f t="shared" si="31"/>
        <v>0</v>
      </c>
      <c r="Z32" s="226">
        <f t="shared" si="32"/>
        <v>0</v>
      </c>
      <c r="AA32" s="226">
        <f t="shared" si="33"/>
        <v>0</v>
      </c>
      <c r="AB32" s="226"/>
      <c r="AC32" s="226">
        <f t="shared" si="34"/>
        <v>0</v>
      </c>
      <c r="AD32" s="226"/>
      <c r="AE32" s="226">
        <f t="shared" si="35"/>
        <v>0</v>
      </c>
      <c r="AF32" s="226">
        <f t="shared" si="36"/>
        <v>0</v>
      </c>
      <c r="AG32" s="226">
        <f t="shared" si="37"/>
        <v>0</v>
      </c>
      <c r="AH32" s="226">
        <f t="shared" si="38"/>
        <v>0</v>
      </c>
      <c r="AI32" s="226"/>
      <c r="AJ32" s="226">
        <f t="shared" si="30"/>
        <v>1</v>
      </c>
      <c r="AK32" s="226">
        <f t="shared" si="39"/>
        <v>0</v>
      </c>
      <c r="AL32" s="226">
        <f t="shared" si="40"/>
        <v>0</v>
      </c>
      <c r="AM32" s="226">
        <f t="shared" si="41"/>
        <v>0</v>
      </c>
      <c r="AN32" s="226">
        <f t="shared" si="42"/>
        <v>0</v>
      </c>
      <c r="AO32" s="226">
        <f t="shared" si="43"/>
        <v>0</v>
      </c>
      <c r="AP32" s="36"/>
      <c r="AQ32" s="36"/>
      <c r="AR32" s="36"/>
      <c r="AS32" s="36"/>
      <c r="AT32" s="36"/>
      <c r="AU32" s="36"/>
      <c r="AV32" s="36">
        <f t="shared" si="44"/>
        <v>0</v>
      </c>
      <c r="AW32" s="36">
        <f t="shared" si="45"/>
        <v>0</v>
      </c>
      <c r="AX32" s="36">
        <f t="shared" si="46"/>
        <v>0</v>
      </c>
      <c r="AY32" s="36">
        <f t="shared" si="47"/>
        <v>0</v>
      </c>
      <c r="AZ32" s="36"/>
      <c r="BB32" s="36">
        <f t="shared" si="48"/>
        <v>0</v>
      </c>
      <c r="BC32" s="36">
        <f t="shared" si="49"/>
        <v>0</v>
      </c>
      <c r="BD32" s="36">
        <f t="shared" si="50"/>
        <v>0</v>
      </c>
      <c r="BE32" s="228" t="s">
        <v>211</v>
      </c>
      <c r="BF32" s="228">
        <v>202</v>
      </c>
      <c r="BG32" s="228"/>
      <c r="BH32" s="228"/>
      <c r="BI32" s="228"/>
      <c r="BJ32" s="228"/>
      <c r="BK32" s="228"/>
    </row>
    <row r="33" spans="2:63" ht="15" customHeight="1" x14ac:dyDescent="0.2">
      <c r="B33" s="243">
        <v>3</v>
      </c>
      <c r="C33" s="244"/>
      <c r="D33" s="245"/>
      <c r="E33" s="238"/>
      <c r="F33" s="236"/>
      <c r="G33" s="236"/>
      <c r="H33" s="244"/>
      <c r="I33" s="246"/>
      <c r="J33" s="235"/>
      <c r="K33" s="236"/>
      <c r="L33" s="236"/>
      <c r="M33" s="239"/>
      <c r="N33" s="239"/>
      <c r="O33" s="240"/>
      <c r="P33" s="247"/>
      <c r="Q33" s="242">
        <f t="shared" ref="Q33:Q43" si="56">SUM(K33:O33)*14</f>
        <v>0</v>
      </c>
      <c r="R33" s="238">
        <f t="shared" si="51"/>
        <v>0</v>
      </c>
      <c r="S33" s="312">
        <f t="shared" si="52"/>
        <v>0</v>
      </c>
      <c r="T33" s="308"/>
      <c r="V33" s="132">
        <f t="shared" si="53"/>
        <v>0</v>
      </c>
      <c r="W33" s="132">
        <f t="shared" si="54"/>
        <v>0</v>
      </c>
      <c r="X33" s="132">
        <f t="shared" si="55"/>
        <v>0</v>
      </c>
      <c r="Y33" s="132">
        <f t="shared" si="31"/>
        <v>0</v>
      </c>
      <c r="Z33" s="132">
        <f t="shared" si="32"/>
        <v>0</v>
      </c>
      <c r="AA33" s="132">
        <f t="shared" si="33"/>
        <v>0</v>
      </c>
      <c r="AC33" s="132">
        <f t="shared" si="34"/>
        <v>0</v>
      </c>
      <c r="AE33" s="132">
        <f t="shared" si="35"/>
        <v>0</v>
      </c>
      <c r="AF33" s="132">
        <f t="shared" si="36"/>
        <v>0</v>
      </c>
      <c r="AG33" s="132">
        <f t="shared" si="37"/>
        <v>0</v>
      </c>
      <c r="AH33" s="132">
        <f t="shared" si="38"/>
        <v>0</v>
      </c>
      <c r="AJ33" s="132">
        <f t="shared" si="30"/>
        <v>1</v>
      </c>
      <c r="AK33" s="132">
        <f t="shared" si="39"/>
        <v>0</v>
      </c>
      <c r="AL33" s="132">
        <f t="shared" si="40"/>
        <v>0</v>
      </c>
      <c r="AM33" s="132">
        <f t="shared" si="41"/>
        <v>0</v>
      </c>
      <c r="AN33" s="132">
        <f t="shared" si="42"/>
        <v>0</v>
      </c>
      <c r="AO33" s="132">
        <f t="shared" si="43"/>
        <v>0</v>
      </c>
      <c r="AV33" s="132">
        <f t="shared" si="44"/>
        <v>0</v>
      </c>
      <c r="AW33" s="132">
        <f t="shared" si="45"/>
        <v>0</v>
      </c>
      <c r="AX33" s="132">
        <f t="shared" si="46"/>
        <v>0</v>
      </c>
      <c r="AY33" s="132">
        <f t="shared" si="47"/>
        <v>0</v>
      </c>
      <c r="BA33" s="224"/>
      <c r="BB33" s="224">
        <f t="shared" si="48"/>
        <v>0</v>
      </c>
      <c r="BC33" s="224">
        <f t="shared" si="49"/>
        <v>0</v>
      </c>
      <c r="BD33" s="224">
        <f t="shared" si="50"/>
        <v>0</v>
      </c>
      <c r="BE33" s="228" t="s">
        <v>211</v>
      </c>
      <c r="BF33" s="228">
        <v>203</v>
      </c>
      <c r="BG33" s="228"/>
      <c r="BH33" s="228"/>
      <c r="BI33" s="228"/>
      <c r="BJ33" s="228"/>
      <c r="BK33" s="228"/>
    </row>
    <row r="34" spans="2:63" ht="15" customHeight="1" x14ac:dyDescent="0.2">
      <c r="B34" s="243">
        <v>4</v>
      </c>
      <c r="C34" s="244"/>
      <c r="D34" s="245"/>
      <c r="E34" s="238"/>
      <c r="F34" s="236"/>
      <c r="G34" s="236"/>
      <c r="H34" s="244"/>
      <c r="I34" s="246"/>
      <c r="J34" s="235"/>
      <c r="K34" s="236"/>
      <c r="L34" s="236"/>
      <c r="M34" s="239"/>
      <c r="N34" s="239"/>
      <c r="O34" s="240"/>
      <c r="P34" s="247"/>
      <c r="Q34" s="242">
        <f t="shared" si="56"/>
        <v>0</v>
      </c>
      <c r="R34" s="238">
        <f t="shared" si="51"/>
        <v>0</v>
      </c>
      <c r="S34" s="312">
        <f t="shared" si="52"/>
        <v>0</v>
      </c>
      <c r="T34" s="308"/>
      <c r="V34" s="132">
        <f t="shared" si="53"/>
        <v>0</v>
      </c>
      <c r="W34" s="132">
        <f t="shared" si="54"/>
        <v>0</v>
      </c>
      <c r="X34" s="132">
        <f t="shared" si="55"/>
        <v>0</v>
      </c>
      <c r="Y34" s="132">
        <f t="shared" si="31"/>
        <v>0</v>
      </c>
      <c r="Z34" s="132">
        <f t="shared" si="32"/>
        <v>0</v>
      </c>
      <c r="AA34" s="132">
        <f t="shared" si="33"/>
        <v>0</v>
      </c>
      <c r="AC34" s="132">
        <f t="shared" si="34"/>
        <v>0</v>
      </c>
      <c r="AE34" s="132">
        <f t="shared" si="35"/>
        <v>0</v>
      </c>
      <c r="AF34" s="132">
        <f t="shared" si="36"/>
        <v>0</v>
      </c>
      <c r="AG34" s="132">
        <f t="shared" si="37"/>
        <v>0</v>
      </c>
      <c r="AH34" s="132">
        <f t="shared" si="38"/>
        <v>0</v>
      </c>
      <c r="AJ34" s="132">
        <f t="shared" si="30"/>
        <v>1</v>
      </c>
      <c r="AK34" s="132">
        <f t="shared" si="39"/>
        <v>0</v>
      </c>
      <c r="AL34" s="132">
        <f t="shared" si="40"/>
        <v>0</v>
      </c>
      <c r="AM34" s="132">
        <f t="shared" si="41"/>
        <v>0</v>
      </c>
      <c r="AN34" s="132">
        <f t="shared" si="42"/>
        <v>0</v>
      </c>
      <c r="AO34" s="132">
        <f t="shared" si="43"/>
        <v>0</v>
      </c>
      <c r="AV34" s="132">
        <f t="shared" si="44"/>
        <v>0</v>
      </c>
      <c r="AW34" s="132">
        <f t="shared" si="45"/>
        <v>0</v>
      </c>
      <c r="AX34" s="132">
        <f t="shared" si="46"/>
        <v>0</v>
      </c>
      <c r="AY34" s="132">
        <f t="shared" si="47"/>
        <v>0</v>
      </c>
      <c r="BA34" s="224"/>
      <c r="BB34" s="224">
        <f t="shared" si="48"/>
        <v>0</v>
      </c>
      <c r="BC34" s="224">
        <f t="shared" si="49"/>
        <v>0</v>
      </c>
      <c r="BD34" s="224">
        <f t="shared" si="50"/>
        <v>0</v>
      </c>
      <c r="BE34" s="228" t="s">
        <v>211</v>
      </c>
      <c r="BF34" s="228">
        <v>204</v>
      </c>
      <c r="BG34" s="228"/>
      <c r="BH34" s="228"/>
      <c r="BI34" s="228"/>
      <c r="BJ34" s="228"/>
      <c r="BK34" s="228"/>
    </row>
    <row r="35" spans="2:63" ht="15" customHeight="1" x14ac:dyDescent="0.2">
      <c r="B35" s="243">
        <v>5</v>
      </c>
      <c r="C35" s="244"/>
      <c r="D35" s="245"/>
      <c r="E35" s="238"/>
      <c r="F35" s="236"/>
      <c r="G35" s="236"/>
      <c r="H35" s="244"/>
      <c r="I35" s="246"/>
      <c r="J35" s="235"/>
      <c r="K35" s="236"/>
      <c r="L35" s="236"/>
      <c r="M35" s="239"/>
      <c r="N35" s="239"/>
      <c r="O35" s="240"/>
      <c r="P35" s="247"/>
      <c r="Q35" s="242">
        <f t="shared" si="56"/>
        <v>0</v>
      </c>
      <c r="R35" s="238">
        <f t="shared" si="51"/>
        <v>0</v>
      </c>
      <c r="S35" s="312">
        <f t="shared" si="52"/>
        <v>0</v>
      </c>
      <c r="T35" s="307"/>
      <c r="V35" s="132">
        <f t="shared" si="53"/>
        <v>0</v>
      </c>
      <c r="W35" s="132">
        <f t="shared" si="54"/>
        <v>0</v>
      </c>
      <c r="X35" s="132">
        <f t="shared" si="55"/>
        <v>0</v>
      </c>
      <c r="Y35" s="132">
        <f t="shared" si="31"/>
        <v>0</v>
      </c>
      <c r="Z35" s="132">
        <f t="shared" si="32"/>
        <v>0</v>
      </c>
      <c r="AA35" s="132">
        <f t="shared" si="33"/>
        <v>0</v>
      </c>
      <c r="AC35" s="132">
        <f t="shared" si="34"/>
        <v>0</v>
      </c>
      <c r="AE35" s="132">
        <f t="shared" si="35"/>
        <v>0</v>
      </c>
      <c r="AF35" s="132">
        <f t="shared" si="36"/>
        <v>0</v>
      </c>
      <c r="AG35" s="132">
        <f t="shared" si="37"/>
        <v>0</v>
      </c>
      <c r="AH35" s="132">
        <f t="shared" si="38"/>
        <v>0</v>
      </c>
      <c r="AJ35" s="132">
        <f t="shared" si="30"/>
        <v>1</v>
      </c>
      <c r="AK35" s="132">
        <f t="shared" si="39"/>
        <v>0</v>
      </c>
      <c r="AL35" s="132">
        <f t="shared" si="40"/>
        <v>0</v>
      </c>
      <c r="AM35" s="132">
        <f t="shared" si="41"/>
        <v>0</v>
      </c>
      <c r="AN35" s="132">
        <f t="shared" si="42"/>
        <v>0</v>
      </c>
      <c r="AO35" s="132">
        <f t="shared" si="43"/>
        <v>0</v>
      </c>
      <c r="AV35" s="132">
        <f t="shared" si="44"/>
        <v>0</v>
      </c>
      <c r="AW35" s="132">
        <f t="shared" si="45"/>
        <v>0</v>
      </c>
      <c r="AX35" s="132">
        <f t="shared" si="46"/>
        <v>0</v>
      </c>
      <c r="AY35" s="132">
        <f t="shared" si="47"/>
        <v>0</v>
      </c>
      <c r="BA35" s="224"/>
      <c r="BB35" s="224">
        <f t="shared" si="48"/>
        <v>0</v>
      </c>
      <c r="BC35" s="224">
        <f t="shared" si="49"/>
        <v>0</v>
      </c>
      <c r="BD35" s="224">
        <f t="shared" si="50"/>
        <v>0</v>
      </c>
      <c r="BE35" s="228" t="s">
        <v>211</v>
      </c>
      <c r="BF35" s="228">
        <v>205</v>
      </c>
      <c r="BG35" s="228"/>
      <c r="BH35" s="228"/>
      <c r="BI35" s="228"/>
      <c r="BJ35" s="228"/>
      <c r="BK35" s="228"/>
    </row>
    <row r="36" spans="2:63" ht="15" customHeight="1" x14ac:dyDescent="0.2">
      <c r="B36" s="243">
        <v>6</v>
      </c>
      <c r="C36" s="244"/>
      <c r="D36" s="245"/>
      <c r="E36" s="238"/>
      <c r="F36" s="236"/>
      <c r="G36" s="236"/>
      <c r="H36" s="244"/>
      <c r="I36" s="246"/>
      <c r="J36" s="235"/>
      <c r="K36" s="236"/>
      <c r="L36" s="236"/>
      <c r="M36" s="239"/>
      <c r="N36" s="239"/>
      <c r="O36" s="240"/>
      <c r="P36" s="247"/>
      <c r="Q36" s="242">
        <f t="shared" si="56"/>
        <v>0</v>
      </c>
      <c r="R36" s="238">
        <f t="shared" si="51"/>
        <v>0</v>
      </c>
      <c r="S36" s="312">
        <f t="shared" si="52"/>
        <v>0</v>
      </c>
      <c r="T36" s="307"/>
      <c r="V36" s="132">
        <f t="shared" si="53"/>
        <v>0</v>
      </c>
      <c r="W36" s="132">
        <f t="shared" si="54"/>
        <v>0</v>
      </c>
      <c r="X36" s="132">
        <f t="shared" si="55"/>
        <v>0</v>
      </c>
      <c r="Y36" s="132">
        <f t="shared" si="31"/>
        <v>0</v>
      </c>
      <c r="Z36" s="132">
        <f t="shared" si="32"/>
        <v>0</v>
      </c>
      <c r="AA36" s="132">
        <f t="shared" si="33"/>
        <v>0</v>
      </c>
      <c r="AC36" s="132">
        <f t="shared" si="34"/>
        <v>0</v>
      </c>
      <c r="AE36" s="132">
        <f t="shared" si="35"/>
        <v>0</v>
      </c>
      <c r="AF36" s="132">
        <f t="shared" si="36"/>
        <v>0</v>
      </c>
      <c r="AG36" s="132">
        <f t="shared" si="37"/>
        <v>0</v>
      </c>
      <c r="AH36" s="132">
        <f t="shared" si="38"/>
        <v>0</v>
      </c>
      <c r="AJ36" s="132">
        <f t="shared" si="30"/>
        <v>1</v>
      </c>
      <c r="AK36" s="132">
        <f t="shared" si="39"/>
        <v>0</v>
      </c>
      <c r="AL36" s="132">
        <f t="shared" si="40"/>
        <v>0</v>
      </c>
      <c r="AM36" s="132">
        <f t="shared" si="41"/>
        <v>0</v>
      </c>
      <c r="AN36" s="132">
        <f t="shared" si="42"/>
        <v>0</v>
      </c>
      <c r="AO36" s="132">
        <f t="shared" si="43"/>
        <v>0</v>
      </c>
      <c r="AV36" s="132">
        <f t="shared" si="44"/>
        <v>0</v>
      </c>
      <c r="AW36" s="132">
        <f t="shared" si="45"/>
        <v>0</v>
      </c>
      <c r="AX36" s="132">
        <f t="shared" si="46"/>
        <v>0</v>
      </c>
      <c r="AY36" s="132">
        <f t="shared" si="47"/>
        <v>0</v>
      </c>
      <c r="BA36" s="224"/>
      <c r="BB36" s="224">
        <f t="shared" si="48"/>
        <v>0</v>
      </c>
      <c r="BC36" s="224">
        <f t="shared" si="49"/>
        <v>0</v>
      </c>
      <c r="BD36" s="224">
        <f t="shared" si="50"/>
        <v>0</v>
      </c>
      <c r="BE36" s="228" t="s">
        <v>211</v>
      </c>
      <c r="BF36" s="228">
        <v>206</v>
      </c>
      <c r="BG36" s="228"/>
      <c r="BH36" s="228"/>
      <c r="BI36" s="228"/>
      <c r="BJ36" s="228"/>
      <c r="BK36" s="228"/>
    </row>
    <row r="37" spans="2:63" ht="15" customHeight="1" x14ac:dyDescent="0.2">
      <c r="B37" s="243">
        <v>7</v>
      </c>
      <c r="C37" s="244"/>
      <c r="D37" s="245"/>
      <c r="E37" s="238"/>
      <c r="F37" s="236"/>
      <c r="G37" s="236"/>
      <c r="H37" s="244"/>
      <c r="I37" s="246"/>
      <c r="J37" s="235"/>
      <c r="K37" s="236"/>
      <c r="L37" s="236"/>
      <c r="M37" s="239"/>
      <c r="N37" s="239"/>
      <c r="O37" s="240"/>
      <c r="P37" s="247"/>
      <c r="Q37" s="242">
        <f t="shared" si="56"/>
        <v>0</v>
      </c>
      <c r="R37" s="238">
        <f t="shared" si="51"/>
        <v>0</v>
      </c>
      <c r="S37" s="312">
        <f t="shared" si="52"/>
        <v>0</v>
      </c>
      <c r="T37" s="307"/>
      <c r="V37" s="132">
        <f t="shared" si="53"/>
        <v>0</v>
      </c>
      <c r="W37" s="132">
        <f t="shared" si="54"/>
        <v>0</v>
      </c>
      <c r="X37" s="132">
        <f t="shared" si="55"/>
        <v>0</v>
      </c>
      <c r="Y37" s="132">
        <f t="shared" si="31"/>
        <v>0</v>
      </c>
      <c r="Z37" s="132">
        <f t="shared" si="32"/>
        <v>0</v>
      </c>
      <c r="AA37" s="132">
        <f t="shared" si="33"/>
        <v>0</v>
      </c>
      <c r="AC37" s="132">
        <f t="shared" si="34"/>
        <v>0</v>
      </c>
      <c r="AE37" s="132">
        <f t="shared" si="35"/>
        <v>0</v>
      </c>
      <c r="AF37" s="132">
        <f t="shared" si="36"/>
        <v>0</v>
      </c>
      <c r="AG37" s="132">
        <f t="shared" si="37"/>
        <v>0</v>
      </c>
      <c r="AH37" s="132">
        <f t="shared" si="38"/>
        <v>0</v>
      </c>
      <c r="AJ37" s="132">
        <f t="shared" si="30"/>
        <v>1</v>
      </c>
      <c r="AK37" s="132">
        <f t="shared" si="39"/>
        <v>0</v>
      </c>
      <c r="AL37" s="132">
        <f t="shared" si="40"/>
        <v>0</v>
      </c>
      <c r="AM37" s="132">
        <f t="shared" si="41"/>
        <v>0</v>
      </c>
      <c r="AN37" s="132">
        <f t="shared" si="42"/>
        <v>0</v>
      </c>
      <c r="AO37" s="132">
        <f t="shared" si="43"/>
        <v>0</v>
      </c>
      <c r="AV37" s="132">
        <f t="shared" si="44"/>
        <v>0</v>
      </c>
      <c r="AW37" s="132">
        <f t="shared" si="45"/>
        <v>0</v>
      </c>
      <c r="AX37" s="132">
        <f t="shared" si="46"/>
        <v>0</v>
      </c>
      <c r="AY37" s="132">
        <f t="shared" si="47"/>
        <v>0</v>
      </c>
      <c r="BA37" s="224"/>
      <c r="BB37" s="224">
        <f t="shared" si="48"/>
        <v>0</v>
      </c>
      <c r="BC37" s="224">
        <f t="shared" si="49"/>
        <v>0</v>
      </c>
      <c r="BD37" s="224">
        <f t="shared" si="50"/>
        <v>0</v>
      </c>
      <c r="BE37" s="228" t="s">
        <v>211</v>
      </c>
      <c r="BF37" s="228">
        <v>207</v>
      </c>
      <c r="BG37" s="228"/>
      <c r="BH37" s="228"/>
      <c r="BI37" s="228"/>
      <c r="BJ37" s="228"/>
      <c r="BK37" s="228"/>
    </row>
    <row r="38" spans="2:63" ht="15" customHeight="1" x14ac:dyDescent="0.2">
      <c r="B38" s="243">
        <v>8</v>
      </c>
      <c r="C38" s="244"/>
      <c r="D38" s="245"/>
      <c r="E38" s="238"/>
      <c r="F38" s="236"/>
      <c r="G38" s="236"/>
      <c r="H38" s="244"/>
      <c r="I38" s="246"/>
      <c r="J38" s="235"/>
      <c r="K38" s="236"/>
      <c r="L38" s="236"/>
      <c r="M38" s="239"/>
      <c r="N38" s="239"/>
      <c r="O38" s="240"/>
      <c r="P38" s="247"/>
      <c r="Q38" s="242">
        <f t="shared" si="56"/>
        <v>0</v>
      </c>
      <c r="R38" s="238">
        <f t="shared" si="51"/>
        <v>0</v>
      </c>
      <c r="S38" s="312">
        <f t="shared" si="52"/>
        <v>0</v>
      </c>
      <c r="T38" s="307"/>
      <c r="V38" s="132">
        <f t="shared" si="53"/>
        <v>0</v>
      </c>
      <c r="W38" s="132">
        <f t="shared" si="54"/>
        <v>0</v>
      </c>
      <c r="X38" s="132">
        <f t="shared" si="55"/>
        <v>0</v>
      </c>
      <c r="Y38" s="132">
        <f t="shared" si="31"/>
        <v>0</v>
      </c>
      <c r="Z38" s="132">
        <f t="shared" si="32"/>
        <v>0</v>
      </c>
      <c r="AA38" s="132">
        <f t="shared" si="33"/>
        <v>0</v>
      </c>
      <c r="AC38" s="132">
        <f t="shared" si="34"/>
        <v>0</v>
      </c>
      <c r="AE38" s="132">
        <f t="shared" si="35"/>
        <v>0</v>
      </c>
      <c r="AF38" s="132">
        <f t="shared" si="36"/>
        <v>0</v>
      </c>
      <c r="AG38" s="132">
        <f t="shared" si="37"/>
        <v>0</v>
      </c>
      <c r="AH38" s="132">
        <f t="shared" si="38"/>
        <v>0</v>
      </c>
      <c r="AJ38" s="132">
        <f t="shared" si="30"/>
        <v>1</v>
      </c>
      <c r="AK38" s="132">
        <f t="shared" si="39"/>
        <v>0</v>
      </c>
      <c r="AL38" s="132">
        <f t="shared" si="40"/>
        <v>0</v>
      </c>
      <c r="AM38" s="132">
        <f t="shared" si="41"/>
        <v>0</v>
      </c>
      <c r="AN38" s="132">
        <f t="shared" si="42"/>
        <v>0</v>
      </c>
      <c r="AO38" s="132">
        <f t="shared" si="43"/>
        <v>0</v>
      </c>
      <c r="AV38" s="132">
        <f t="shared" si="44"/>
        <v>0</v>
      </c>
      <c r="AW38" s="132">
        <f t="shared" si="45"/>
        <v>0</v>
      </c>
      <c r="AX38" s="132">
        <f t="shared" si="46"/>
        <v>0</v>
      </c>
      <c r="AY38" s="132">
        <f t="shared" si="47"/>
        <v>0</v>
      </c>
      <c r="BA38" s="224"/>
      <c r="BB38" s="224">
        <f t="shared" si="48"/>
        <v>0</v>
      </c>
      <c r="BC38" s="224">
        <f t="shared" si="49"/>
        <v>0</v>
      </c>
      <c r="BD38" s="224">
        <f t="shared" si="50"/>
        <v>0</v>
      </c>
      <c r="BE38" s="228" t="s">
        <v>211</v>
      </c>
      <c r="BF38" s="228">
        <v>208</v>
      </c>
      <c r="BG38" s="228"/>
      <c r="BH38" s="228"/>
      <c r="BI38" s="228"/>
      <c r="BJ38" s="228"/>
      <c r="BK38" s="228"/>
    </row>
    <row r="39" spans="2:63" ht="15" customHeight="1" x14ac:dyDescent="0.2">
      <c r="B39" s="243">
        <v>9</v>
      </c>
      <c r="C39" s="244"/>
      <c r="D39" s="245"/>
      <c r="E39" s="238"/>
      <c r="F39" s="236"/>
      <c r="G39" s="236"/>
      <c r="H39" s="244"/>
      <c r="I39" s="246"/>
      <c r="J39" s="235"/>
      <c r="K39" s="236"/>
      <c r="L39" s="236"/>
      <c r="M39" s="239"/>
      <c r="N39" s="239"/>
      <c r="O39" s="240"/>
      <c r="P39" s="247"/>
      <c r="Q39" s="242">
        <f t="shared" si="56"/>
        <v>0</v>
      </c>
      <c r="R39" s="238">
        <f t="shared" si="51"/>
        <v>0</v>
      </c>
      <c r="S39" s="312">
        <f t="shared" si="52"/>
        <v>0</v>
      </c>
      <c r="T39" s="307"/>
      <c r="V39" s="132">
        <f t="shared" si="53"/>
        <v>0</v>
      </c>
      <c r="W39" s="132">
        <f t="shared" si="54"/>
        <v>0</v>
      </c>
      <c r="X39" s="132">
        <f t="shared" si="55"/>
        <v>0</v>
      </c>
      <c r="Y39" s="132">
        <f t="shared" si="31"/>
        <v>0</v>
      </c>
      <c r="Z39" s="132">
        <f t="shared" si="32"/>
        <v>0</v>
      </c>
      <c r="AA39" s="132">
        <f t="shared" si="33"/>
        <v>0</v>
      </c>
      <c r="AC39" s="132">
        <f t="shared" si="34"/>
        <v>0</v>
      </c>
      <c r="AE39" s="132">
        <f t="shared" si="35"/>
        <v>0</v>
      </c>
      <c r="AF39" s="132">
        <f t="shared" si="36"/>
        <v>0</v>
      </c>
      <c r="AG39" s="132">
        <f t="shared" si="37"/>
        <v>0</v>
      </c>
      <c r="AH39" s="132">
        <f t="shared" si="38"/>
        <v>0</v>
      </c>
      <c r="AJ39" s="132">
        <f t="shared" si="30"/>
        <v>1</v>
      </c>
      <c r="AK39" s="132">
        <f t="shared" si="39"/>
        <v>0</v>
      </c>
      <c r="AL39" s="132">
        <f t="shared" si="40"/>
        <v>0</v>
      </c>
      <c r="AM39" s="132">
        <f t="shared" si="41"/>
        <v>0</v>
      </c>
      <c r="AN39" s="132">
        <f t="shared" si="42"/>
        <v>0</v>
      </c>
      <c r="AO39" s="132">
        <f t="shared" si="43"/>
        <v>0</v>
      </c>
      <c r="AV39" s="132">
        <f t="shared" si="44"/>
        <v>0</v>
      </c>
      <c r="AW39" s="132">
        <f t="shared" si="45"/>
        <v>0</v>
      </c>
      <c r="AX39" s="132">
        <f t="shared" si="46"/>
        <v>0</v>
      </c>
      <c r="AY39" s="132">
        <f t="shared" si="47"/>
        <v>0</v>
      </c>
      <c r="BA39" s="224"/>
      <c r="BB39" s="224">
        <f t="shared" si="48"/>
        <v>0</v>
      </c>
      <c r="BC39" s="224">
        <f t="shared" si="49"/>
        <v>0</v>
      </c>
      <c r="BD39" s="224">
        <f t="shared" si="50"/>
        <v>0</v>
      </c>
      <c r="BE39" s="228" t="s">
        <v>211</v>
      </c>
      <c r="BF39" s="228">
        <v>209</v>
      </c>
      <c r="BG39" s="228"/>
      <c r="BH39" s="228"/>
      <c r="BI39" s="228"/>
      <c r="BJ39" s="228"/>
      <c r="BK39" s="228"/>
    </row>
    <row r="40" spans="2:63" x14ac:dyDescent="0.2">
      <c r="B40" s="19">
        <v>10</v>
      </c>
      <c r="C40" s="140"/>
      <c r="D40" s="250"/>
      <c r="E40" s="230"/>
      <c r="F40" s="20"/>
      <c r="G40" s="20"/>
      <c r="H40" s="20"/>
      <c r="I40" s="40"/>
      <c r="J40" s="17"/>
      <c r="K40" s="18"/>
      <c r="L40" s="18"/>
      <c r="M40" s="286"/>
      <c r="N40" s="286"/>
      <c r="O40" s="46"/>
      <c r="P40" s="43"/>
      <c r="Q40" s="242">
        <f t="shared" si="56"/>
        <v>0</v>
      </c>
      <c r="R40" s="238">
        <f t="shared" si="51"/>
        <v>0</v>
      </c>
      <c r="S40" s="312">
        <f t="shared" si="52"/>
        <v>0</v>
      </c>
      <c r="T40" s="307"/>
      <c r="V40" s="132">
        <f t="shared" si="53"/>
        <v>0</v>
      </c>
      <c r="W40" s="132">
        <f t="shared" si="54"/>
        <v>0</v>
      </c>
      <c r="X40" s="132">
        <f t="shared" si="55"/>
        <v>0</v>
      </c>
      <c r="Y40" s="132">
        <f t="shared" si="31"/>
        <v>0</v>
      </c>
      <c r="Z40" s="132">
        <f t="shared" si="32"/>
        <v>0</v>
      </c>
      <c r="AA40" s="132">
        <f t="shared" si="33"/>
        <v>0</v>
      </c>
      <c r="AC40" s="132">
        <f t="shared" si="34"/>
        <v>0</v>
      </c>
      <c r="AE40" s="132">
        <f t="shared" si="35"/>
        <v>0</v>
      </c>
      <c r="AF40" s="132">
        <f t="shared" si="36"/>
        <v>0</v>
      </c>
      <c r="AG40" s="132">
        <f t="shared" si="37"/>
        <v>0</v>
      </c>
      <c r="AH40" s="132">
        <f t="shared" si="38"/>
        <v>0</v>
      </c>
      <c r="AJ40" s="132">
        <f t="shared" si="30"/>
        <v>1</v>
      </c>
      <c r="AK40" s="132">
        <f t="shared" si="39"/>
        <v>0</v>
      </c>
      <c r="AL40" s="132">
        <f t="shared" si="40"/>
        <v>0</v>
      </c>
      <c r="AM40" s="132">
        <f t="shared" si="41"/>
        <v>0</v>
      </c>
      <c r="AN40" s="132">
        <f t="shared" si="42"/>
        <v>0</v>
      </c>
      <c r="AO40" s="132">
        <f t="shared" si="43"/>
        <v>0</v>
      </c>
      <c r="AV40" s="132">
        <f t="shared" si="44"/>
        <v>0</v>
      </c>
      <c r="AW40" s="132">
        <f t="shared" si="45"/>
        <v>0</v>
      </c>
      <c r="AX40" s="132">
        <f t="shared" si="46"/>
        <v>0</v>
      </c>
      <c r="AY40" s="132">
        <f t="shared" si="47"/>
        <v>0</v>
      </c>
      <c r="BA40" s="224"/>
      <c r="BB40" s="224">
        <f t="shared" si="48"/>
        <v>0</v>
      </c>
      <c r="BC40" s="224">
        <f t="shared" si="49"/>
        <v>0</v>
      </c>
      <c r="BD40" s="224">
        <f t="shared" si="50"/>
        <v>0</v>
      </c>
      <c r="BE40" s="228" t="s">
        <v>211</v>
      </c>
      <c r="BF40" s="228">
        <v>210</v>
      </c>
      <c r="BG40" s="228"/>
      <c r="BH40" s="228"/>
      <c r="BI40" s="228"/>
      <c r="BJ40" s="228"/>
      <c r="BK40" s="228"/>
    </row>
    <row r="41" spans="2:63" ht="15" customHeight="1" x14ac:dyDescent="0.2">
      <c r="B41" s="19">
        <v>11</v>
      </c>
      <c r="C41" s="20"/>
      <c r="D41" s="21"/>
      <c r="E41" s="230"/>
      <c r="F41" s="20"/>
      <c r="G41" s="20"/>
      <c r="H41" s="20"/>
      <c r="I41" s="40"/>
      <c r="J41" s="17"/>
      <c r="K41" s="18"/>
      <c r="L41" s="18"/>
      <c r="M41" s="286"/>
      <c r="N41" s="286"/>
      <c r="O41" s="46"/>
      <c r="P41" s="43"/>
      <c r="Q41" s="242">
        <f t="shared" si="56"/>
        <v>0</v>
      </c>
      <c r="R41" s="238">
        <f t="shared" si="51"/>
        <v>0</v>
      </c>
      <c r="S41" s="312">
        <f t="shared" si="52"/>
        <v>0</v>
      </c>
      <c r="T41" s="307"/>
      <c r="V41" s="132">
        <f t="shared" si="53"/>
        <v>0</v>
      </c>
      <c r="W41" s="132">
        <f t="shared" si="54"/>
        <v>0</v>
      </c>
      <c r="X41" s="132">
        <f t="shared" si="55"/>
        <v>0</v>
      </c>
      <c r="Y41" s="132">
        <f t="shared" si="31"/>
        <v>0</v>
      </c>
      <c r="Z41" s="132">
        <f t="shared" si="32"/>
        <v>0</v>
      </c>
      <c r="AA41" s="132">
        <f t="shared" si="33"/>
        <v>0</v>
      </c>
      <c r="AC41" s="132">
        <f t="shared" si="34"/>
        <v>0</v>
      </c>
      <c r="AE41" s="132">
        <f t="shared" si="35"/>
        <v>0</v>
      </c>
      <c r="AF41" s="132">
        <f t="shared" si="36"/>
        <v>0</v>
      </c>
      <c r="AG41" s="132">
        <f t="shared" si="37"/>
        <v>0</v>
      </c>
      <c r="AH41" s="132">
        <f t="shared" si="38"/>
        <v>0</v>
      </c>
      <c r="AJ41" s="132">
        <f t="shared" si="30"/>
        <v>1</v>
      </c>
      <c r="AK41" s="132">
        <f t="shared" si="39"/>
        <v>0</v>
      </c>
      <c r="AL41" s="132">
        <f t="shared" si="40"/>
        <v>0</v>
      </c>
      <c r="AM41" s="132">
        <f t="shared" si="41"/>
        <v>0</v>
      </c>
      <c r="AN41" s="132">
        <f t="shared" si="42"/>
        <v>0</v>
      </c>
      <c r="AO41" s="132">
        <f t="shared" si="43"/>
        <v>0</v>
      </c>
      <c r="AV41" s="132">
        <f t="shared" si="44"/>
        <v>0</v>
      </c>
      <c r="AW41" s="132">
        <f t="shared" si="45"/>
        <v>0</v>
      </c>
      <c r="AX41" s="132">
        <f t="shared" si="46"/>
        <v>0</v>
      </c>
      <c r="AY41" s="132">
        <f t="shared" si="47"/>
        <v>0</v>
      </c>
      <c r="BA41" s="224"/>
      <c r="BB41" s="224">
        <f t="shared" si="48"/>
        <v>0</v>
      </c>
      <c r="BC41" s="224">
        <f t="shared" si="49"/>
        <v>0</v>
      </c>
      <c r="BD41" s="224">
        <f t="shared" si="50"/>
        <v>0</v>
      </c>
      <c r="BE41" s="228" t="s">
        <v>211</v>
      </c>
      <c r="BF41" s="228">
        <v>211</v>
      </c>
      <c r="BG41" s="228"/>
      <c r="BH41" s="228"/>
      <c r="BI41" s="228"/>
      <c r="BJ41" s="228"/>
      <c r="BK41" s="228"/>
    </row>
    <row r="42" spans="2:63" x14ac:dyDescent="0.2">
      <c r="B42" s="19">
        <v>12</v>
      </c>
      <c r="C42" s="20"/>
      <c r="D42" s="21"/>
      <c r="E42" s="20"/>
      <c r="F42" s="20"/>
      <c r="G42" s="20"/>
      <c r="H42" s="20"/>
      <c r="I42" s="40"/>
      <c r="J42" s="17"/>
      <c r="K42" s="18"/>
      <c r="L42" s="18"/>
      <c r="M42" s="286"/>
      <c r="N42" s="286"/>
      <c r="O42" s="46"/>
      <c r="P42" s="248"/>
      <c r="Q42" s="242">
        <f t="shared" si="56"/>
        <v>0</v>
      </c>
      <c r="R42" s="238">
        <f t="shared" si="51"/>
        <v>0</v>
      </c>
      <c r="S42" s="312">
        <f t="shared" si="52"/>
        <v>0</v>
      </c>
      <c r="T42" s="307"/>
      <c r="V42" s="132">
        <f t="shared" si="53"/>
        <v>0</v>
      </c>
      <c r="W42" s="132">
        <f t="shared" si="54"/>
        <v>0</v>
      </c>
      <c r="X42" s="132">
        <f t="shared" si="55"/>
        <v>0</v>
      </c>
      <c r="Y42" s="132">
        <f t="shared" si="31"/>
        <v>0</v>
      </c>
      <c r="Z42" s="132">
        <f t="shared" si="32"/>
        <v>0</v>
      </c>
      <c r="AA42" s="132">
        <f t="shared" si="33"/>
        <v>0</v>
      </c>
      <c r="AC42" s="132">
        <f t="shared" si="34"/>
        <v>0</v>
      </c>
      <c r="AE42" s="132">
        <f t="shared" si="35"/>
        <v>0</v>
      </c>
      <c r="AF42" s="132">
        <f t="shared" si="36"/>
        <v>0</v>
      </c>
      <c r="AG42" s="132">
        <f t="shared" si="37"/>
        <v>0</v>
      </c>
      <c r="AH42" s="132">
        <f t="shared" si="38"/>
        <v>0</v>
      </c>
      <c r="AJ42" s="132">
        <f t="shared" si="30"/>
        <v>1</v>
      </c>
      <c r="AK42" s="132">
        <f t="shared" si="39"/>
        <v>0</v>
      </c>
      <c r="AL42" s="132">
        <f t="shared" si="40"/>
        <v>0</v>
      </c>
      <c r="AM42" s="132">
        <f t="shared" si="41"/>
        <v>0</v>
      </c>
      <c r="AN42" s="132">
        <f t="shared" si="42"/>
        <v>0</v>
      </c>
      <c r="AO42" s="132">
        <f t="shared" si="43"/>
        <v>0</v>
      </c>
      <c r="AV42" s="132">
        <f t="shared" si="44"/>
        <v>0</v>
      </c>
      <c r="AW42" s="132">
        <f t="shared" si="45"/>
        <v>0</v>
      </c>
      <c r="AX42" s="132">
        <f t="shared" si="46"/>
        <v>0</v>
      </c>
      <c r="AY42" s="132">
        <f t="shared" si="47"/>
        <v>0</v>
      </c>
      <c r="BA42" s="224"/>
      <c r="BB42" s="224">
        <f t="shared" si="48"/>
        <v>0</v>
      </c>
      <c r="BC42" s="224">
        <f t="shared" si="49"/>
        <v>0</v>
      </c>
      <c r="BD42" s="224">
        <f t="shared" si="50"/>
        <v>0</v>
      </c>
      <c r="BE42" s="228" t="s">
        <v>211</v>
      </c>
      <c r="BF42" s="228">
        <v>212</v>
      </c>
      <c r="BG42" s="228"/>
      <c r="BH42" s="228"/>
      <c r="BI42" s="228"/>
      <c r="BJ42" s="228"/>
      <c r="BK42" s="228"/>
    </row>
    <row r="43" spans="2:63" ht="12" thickBot="1" x14ac:dyDescent="0.25">
      <c r="B43" s="19">
        <v>13</v>
      </c>
      <c r="C43" s="22"/>
      <c r="D43" s="23"/>
      <c r="E43" s="22"/>
      <c r="F43" s="22"/>
      <c r="G43" s="22"/>
      <c r="H43" s="22"/>
      <c r="I43" s="41"/>
      <c r="J43" s="16"/>
      <c r="K43" s="48"/>
      <c r="L43" s="48"/>
      <c r="M43" s="287"/>
      <c r="N43" s="287"/>
      <c r="O43" s="49"/>
      <c r="P43" s="249"/>
      <c r="Q43" s="242">
        <f t="shared" si="56"/>
        <v>0</v>
      </c>
      <c r="R43" s="238">
        <f t="shared" si="51"/>
        <v>0</v>
      </c>
      <c r="S43" s="312">
        <f t="shared" si="52"/>
        <v>0</v>
      </c>
      <c r="T43" s="307"/>
      <c r="V43" s="132">
        <f t="shared" si="53"/>
        <v>0</v>
      </c>
      <c r="W43" s="132">
        <f t="shared" si="54"/>
        <v>0</v>
      </c>
      <c r="X43" s="132">
        <f t="shared" si="55"/>
        <v>0</v>
      </c>
      <c r="Y43" s="132">
        <f t="shared" si="31"/>
        <v>0</v>
      </c>
      <c r="Z43" s="132">
        <f t="shared" si="32"/>
        <v>0</v>
      </c>
      <c r="AA43" s="132">
        <f t="shared" si="33"/>
        <v>0</v>
      </c>
      <c r="AC43" s="132">
        <f t="shared" si="34"/>
        <v>0</v>
      </c>
      <c r="AE43" s="132">
        <f t="shared" si="35"/>
        <v>0</v>
      </c>
      <c r="AF43" s="132">
        <f t="shared" si="36"/>
        <v>0</v>
      </c>
      <c r="AG43" s="132">
        <f t="shared" si="37"/>
        <v>0</v>
      </c>
      <c r="AH43" s="132">
        <f t="shared" si="38"/>
        <v>0</v>
      </c>
      <c r="AJ43" s="132">
        <f t="shared" si="30"/>
        <v>1</v>
      </c>
      <c r="AK43" s="132">
        <f t="shared" si="39"/>
        <v>0</v>
      </c>
      <c r="AL43" s="132">
        <f t="shared" si="40"/>
        <v>0</v>
      </c>
      <c r="AM43" s="132">
        <f t="shared" si="41"/>
        <v>0</v>
      </c>
      <c r="AN43" s="132">
        <f t="shared" si="42"/>
        <v>0</v>
      </c>
      <c r="AO43" s="132">
        <f t="shared" si="43"/>
        <v>0</v>
      </c>
      <c r="AV43" s="132">
        <f t="shared" si="44"/>
        <v>0</v>
      </c>
      <c r="AW43" s="132">
        <f t="shared" si="45"/>
        <v>0</v>
      </c>
      <c r="AX43" s="132">
        <f t="shared" si="46"/>
        <v>0</v>
      </c>
      <c r="AY43" s="132">
        <f t="shared" si="47"/>
        <v>0</v>
      </c>
      <c r="BA43" s="224"/>
      <c r="BB43" s="224">
        <f t="shared" si="48"/>
        <v>0</v>
      </c>
      <c r="BC43" s="224">
        <f t="shared" si="49"/>
        <v>0</v>
      </c>
      <c r="BD43" s="224">
        <f t="shared" si="50"/>
        <v>0</v>
      </c>
      <c r="BE43" s="228" t="s">
        <v>211</v>
      </c>
      <c r="BF43" s="228">
        <v>213</v>
      </c>
      <c r="BG43" s="228"/>
      <c r="BH43" s="228"/>
      <c r="BI43" s="228"/>
      <c r="BJ43" s="228"/>
      <c r="BK43" s="228"/>
    </row>
    <row r="44" spans="2:63" ht="15" customHeight="1" thickBot="1" x14ac:dyDescent="0.25">
      <c r="B44" s="339" t="s">
        <v>91</v>
      </c>
      <c r="C44" s="381"/>
      <c r="D44" s="381"/>
      <c r="E44" s="381"/>
      <c r="F44" s="382"/>
      <c r="G44" s="294"/>
      <c r="H44" s="392">
        <f>SUM(X31:X43)</f>
        <v>0</v>
      </c>
      <c r="I44" s="85"/>
      <c r="J44" s="9">
        <f>SUM(Y31:Y43)</f>
        <v>0</v>
      </c>
      <c r="K44" s="9">
        <f>SUM(Z31:Z43)</f>
        <v>0</v>
      </c>
      <c r="L44" s="9">
        <f>SUM(AA31:AA43)</f>
        <v>0</v>
      </c>
      <c r="M44" s="10"/>
      <c r="N44" s="10"/>
      <c r="O44" s="10">
        <f>SUM(AC31:AC43)</f>
        <v>0</v>
      </c>
      <c r="P44" s="11">
        <f>AE44</f>
        <v>0</v>
      </c>
      <c r="Q44" s="11">
        <f>AF44</f>
        <v>0</v>
      </c>
      <c r="R44" s="11">
        <f>AG44</f>
        <v>0</v>
      </c>
      <c r="S44" s="314">
        <f>AH44</f>
        <v>0</v>
      </c>
      <c r="T44" s="374"/>
      <c r="V44" s="132">
        <f>SUM(V31:V43)</f>
        <v>0</v>
      </c>
      <c r="W44" s="132">
        <f>SUM(W31:W43)</f>
        <v>0</v>
      </c>
      <c r="X44" s="139">
        <f t="shared" ref="X44:AJ44" si="57">SUM(X31:X43)</f>
        <v>0</v>
      </c>
      <c r="Y44" s="139">
        <f t="shared" si="57"/>
        <v>0</v>
      </c>
      <c r="Z44" s="139">
        <f t="shared" si="57"/>
        <v>0</v>
      </c>
      <c r="AA44" s="139">
        <f t="shared" si="57"/>
        <v>0</v>
      </c>
      <c r="AB44" s="139"/>
      <c r="AC44" s="139">
        <f t="shared" si="57"/>
        <v>0</v>
      </c>
      <c r="AD44" s="139"/>
      <c r="AE44" s="139">
        <f t="shared" si="57"/>
        <v>0</v>
      </c>
      <c r="AF44" s="139">
        <f t="shared" si="57"/>
        <v>0</v>
      </c>
      <c r="AG44" s="139">
        <f t="shared" si="57"/>
        <v>0</v>
      </c>
      <c r="AH44" s="139">
        <f t="shared" si="57"/>
        <v>0</v>
      </c>
      <c r="AI44" s="139"/>
      <c r="AJ44" s="139">
        <f t="shared" si="57"/>
        <v>13</v>
      </c>
      <c r="AK44" s="139">
        <f>SUM(AK31:AK43)</f>
        <v>0</v>
      </c>
      <c r="AL44" s="139">
        <f>SUM(AL31:AL43)</f>
        <v>0</v>
      </c>
      <c r="AM44" s="139">
        <f>SUM(AM31:AM43)</f>
        <v>0</v>
      </c>
      <c r="AN44" s="139">
        <f>SUM(AN31:AN43)</f>
        <v>0</v>
      </c>
      <c r="AO44" s="139">
        <f>SUM(AO31:AO43)</f>
        <v>0</v>
      </c>
      <c r="AP44" s="139"/>
      <c r="AQ44" s="139"/>
      <c r="AR44" s="139"/>
      <c r="AS44" s="139"/>
      <c r="AT44" s="139"/>
      <c r="AU44" s="139"/>
      <c r="AV44" s="139">
        <f>SUM(AV31:AV43)</f>
        <v>0</v>
      </c>
      <c r="AW44" s="139">
        <f>SUM(AW31:AW43)</f>
        <v>0</v>
      </c>
      <c r="AX44" s="139">
        <f>SUM(AX31:AX43)</f>
        <v>0</v>
      </c>
      <c r="AY44" s="139">
        <f>SUM(AY31:AY43)</f>
        <v>0</v>
      </c>
      <c r="BA44" s="224"/>
      <c r="BB44" s="220">
        <f>SUM(BB31:BB43)</f>
        <v>0</v>
      </c>
      <c r="BC44" s="220">
        <f t="shared" ref="BC44:BD44" si="58">SUM(BC31:BC43)</f>
        <v>0</v>
      </c>
      <c r="BD44" s="220">
        <f t="shared" si="58"/>
        <v>0</v>
      </c>
      <c r="BE44" s="228"/>
      <c r="BF44" s="228"/>
      <c r="BG44" s="228"/>
      <c r="BH44" s="228"/>
      <c r="BI44" s="228"/>
      <c r="BJ44" s="228"/>
      <c r="BK44" s="228"/>
    </row>
    <row r="45" spans="2:63" ht="15" customHeight="1" thickBot="1" x14ac:dyDescent="0.25">
      <c r="B45" s="340"/>
      <c r="C45" s="383"/>
      <c r="D45" s="383"/>
      <c r="E45" s="383"/>
      <c r="F45" s="384"/>
      <c r="G45" s="295"/>
      <c r="H45" s="393"/>
      <c r="I45" s="84"/>
      <c r="J45" s="395">
        <f>SUM(J44:O44)</f>
        <v>0</v>
      </c>
      <c r="K45" s="396"/>
      <c r="L45" s="396"/>
      <c r="M45" s="396"/>
      <c r="N45" s="396"/>
      <c r="O45" s="397"/>
      <c r="R45" s="395">
        <f>SUM(R44:S44)</f>
        <v>0</v>
      </c>
      <c r="S45" s="397"/>
      <c r="T45" s="374"/>
      <c r="U45" s="132" t="s">
        <v>81</v>
      </c>
      <c r="V45" s="132">
        <f>V28+V44</f>
        <v>0</v>
      </c>
      <c r="W45" s="132">
        <f>W28+W44</f>
        <v>0</v>
      </c>
      <c r="Z45" s="139">
        <f>J45</f>
        <v>0</v>
      </c>
      <c r="BA45" s="224"/>
      <c r="BB45" s="224"/>
      <c r="BC45" s="224"/>
      <c r="BD45" s="224"/>
      <c r="BE45" s="228"/>
      <c r="BF45" s="228"/>
      <c r="BG45" s="228"/>
      <c r="BH45" s="228"/>
      <c r="BI45" s="228"/>
      <c r="BJ45" s="228"/>
      <c r="BK45" s="228"/>
    </row>
    <row r="46" spans="2:63" ht="15" customHeight="1" thickBot="1" x14ac:dyDescent="0.25">
      <c r="B46" s="339" t="s">
        <v>92</v>
      </c>
      <c r="C46" s="381"/>
      <c r="D46" s="381"/>
      <c r="E46" s="381"/>
      <c r="F46" s="382"/>
      <c r="G46" s="294"/>
      <c r="H46" s="392">
        <f>H28+H44</f>
        <v>0</v>
      </c>
      <c r="I46" s="85"/>
      <c r="J46" s="9">
        <f t="shared" ref="J46:R46" si="59">J28+J44</f>
        <v>0</v>
      </c>
      <c r="K46" s="9">
        <f t="shared" si="59"/>
        <v>0</v>
      </c>
      <c r="L46" s="9">
        <f t="shared" si="59"/>
        <v>0</v>
      </c>
      <c r="M46" s="10"/>
      <c r="N46" s="10"/>
      <c r="O46" s="10">
        <f t="shared" si="59"/>
        <v>0</v>
      </c>
      <c r="P46" s="11">
        <f t="shared" si="59"/>
        <v>0</v>
      </c>
      <c r="Q46" s="13">
        <f t="shared" si="59"/>
        <v>0</v>
      </c>
      <c r="R46" s="9">
        <f t="shared" si="59"/>
        <v>0</v>
      </c>
      <c r="S46" s="315">
        <f>S28+S44</f>
        <v>0</v>
      </c>
      <c r="T46" s="374"/>
      <c r="AE46" s="132">
        <f>AE44+AE28</f>
        <v>0</v>
      </c>
      <c r="AF46" s="132">
        <f t="shared" ref="AF46:AY46" si="60">AF44+AF28</f>
        <v>0</v>
      </c>
      <c r="AG46" s="132">
        <f t="shared" si="60"/>
        <v>0</v>
      </c>
      <c r="AH46" s="132">
        <f t="shared" si="60"/>
        <v>0</v>
      </c>
      <c r="AI46" s="132">
        <f t="shared" si="60"/>
        <v>0</v>
      </c>
      <c r="AJ46" s="132">
        <f t="shared" si="60"/>
        <v>27</v>
      </c>
      <c r="AK46" s="132">
        <f t="shared" si="60"/>
        <v>0</v>
      </c>
      <c r="AL46" s="132">
        <f t="shared" si="60"/>
        <v>0</v>
      </c>
      <c r="AM46" s="132">
        <f t="shared" si="60"/>
        <v>0</v>
      </c>
      <c r="AN46" s="132">
        <f t="shared" si="60"/>
        <v>0</v>
      </c>
      <c r="AO46" s="132">
        <f t="shared" si="60"/>
        <v>0</v>
      </c>
      <c r="AP46" s="132">
        <f t="shared" si="60"/>
        <v>0</v>
      </c>
      <c r="AQ46" s="132">
        <f t="shared" si="60"/>
        <v>0</v>
      </c>
      <c r="AR46" s="132">
        <f t="shared" si="60"/>
        <v>0</v>
      </c>
      <c r="AS46" s="132">
        <f t="shared" si="60"/>
        <v>0</v>
      </c>
      <c r="AT46" s="132">
        <f t="shared" si="60"/>
        <v>0</v>
      </c>
      <c r="AU46" s="132">
        <f t="shared" si="60"/>
        <v>0</v>
      </c>
      <c r="AV46" s="132">
        <f t="shared" si="60"/>
        <v>0</v>
      </c>
      <c r="AW46" s="132">
        <f t="shared" si="60"/>
        <v>0</v>
      </c>
      <c r="AX46" s="132">
        <f t="shared" si="60"/>
        <v>0</v>
      </c>
      <c r="AY46" s="132">
        <f t="shared" si="60"/>
        <v>0</v>
      </c>
      <c r="BA46" s="224"/>
      <c r="BB46" s="225">
        <f>BB44+BB28</f>
        <v>0</v>
      </c>
      <c r="BC46" s="225">
        <f t="shared" ref="BC46:BD46" si="61">BC44+BC28</f>
        <v>0</v>
      </c>
      <c r="BD46" s="225">
        <f t="shared" si="61"/>
        <v>0</v>
      </c>
      <c r="BE46" s="228"/>
      <c r="BF46" s="228"/>
      <c r="BG46" s="228"/>
      <c r="BH46" s="228"/>
      <c r="BI46" s="228"/>
      <c r="BJ46" s="228"/>
      <c r="BK46" s="228"/>
    </row>
    <row r="47" spans="2:63" ht="15" customHeight="1" thickBot="1" x14ac:dyDescent="0.25">
      <c r="B47" s="340"/>
      <c r="C47" s="383"/>
      <c r="D47" s="383"/>
      <c r="E47" s="383"/>
      <c r="F47" s="384"/>
      <c r="G47" s="295"/>
      <c r="H47" s="393"/>
      <c r="I47" s="86"/>
      <c r="J47" s="398">
        <f>J29+J45</f>
        <v>0</v>
      </c>
      <c r="K47" s="399"/>
      <c r="L47" s="399"/>
      <c r="M47" s="399"/>
      <c r="N47" s="399"/>
      <c r="O47" s="400"/>
      <c r="P47" s="14"/>
      <c r="Q47" s="14"/>
      <c r="R47" s="398">
        <f>R29+R45</f>
        <v>0</v>
      </c>
      <c r="S47" s="400"/>
      <c r="T47" s="374"/>
      <c r="BE47" s="228"/>
      <c r="BF47" s="228"/>
      <c r="BG47" s="228"/>
      <c r="BH47" s="228"/>
      <c r="BI47" s="228"/>
      <c r="BJ47" s="228"/>
      <c r="BK47" s="228"/>
    </row>
    <row r="48" spans="2:63" ht="12" customHeight="1" x14ac:dyDescent="0.2">
      <c r="BE48" s="228"/>
      <c r="BF48" s="228"/>
      <c r="BG48" s="228"/>
      <c r="BH48" s="228"/>
      <c r="BI48" s="228"/>
      <c r="BJ48" s="228"/>
      <c r="BK48" s="228"/>
    </row>
    <row r="49" spans="2:63" ht="12" customHeight="1" thickBot="1" x14ac:dyDescent="0.25">
      <c r="I49" s="316" t="s">
        <v>229</v>
      </c>
      <c r="J49" s="4" t="s">
        <v>235</v>
      </c>
      <c r="K49" s="25"/>
      <c r="L49" s="25"/>
      <c r="M49" s="25"/>
      <c r="N49" s="25"/>
      <c r="O49" s="25"/>
      <c r="P49" s="25"/>
      <c r="Q49" s="25"/>
      <c r="BE49" s="228"/>
      <c r="BF49" s="228"/>
      <c r="BG49" s="228"/>
      <c r="BH49" s="228"/>
      <c r="BI49" s="228"/>
      <c r="BJ49" s="228"/>
      <c r="BK49" s="228"/>
    </row>
    <row r="50" spans="2:63" ht="12" customHeight="1" x14ac:dyDescent="0.2">
      <c r="B50" s="388" t="s">
        <v>0</v>
      </c>
      <c r="C50" s="376" t="s">
        <v>32</v>
      </c>
      <c r="D50" s="376" t="s">
        <v>33</v>
      </c>
      <c r="E50" s="376" t="s">
        <v>3</v>
      </c>
      <c r="I50" s="316" t="s">
        <v>228</v>
      </c>
      <c r="J50" s="4" t="s">
        <v>236</v>
      </c>
      <c r="K50" s="25"/>
      <c r="L50" s="25"/>
      <c r="M50" s="25"/>
      <c r="N50" s="25"/>
      <c r="O50" s="25"/>
      <c r="P50" s="25"/>
      <c r="Q50" s="25"/>
      <c r="BE50" s="228"/>
      <c r="BF50" s="228"/>
      <c r="BG50" s="228"/>
      <c r="BH50" s="228"/>
      <c r="BI50" s="228"/>
      <c r="BJ50" s="228"/>
      <c r="BK50" s="228"/>
    </row>
    <row r="51" spans="2:63" ht="12" customHeight="1" thickBot="1" x14ac:dyDescent="0.25">
      <c r="B51" s="389"/>
      <c r="C51" s="385"/>
      <c r="D51" s="385"/>
      <c r="E51" s="385"/>
      <c r="I51" s="26" t="s">
        <v>9</v>
      </c>
      <c r="J51" s="25" t="s">
        <v>40</v>
      </c>
      <c r="K51" s="25"/>
      <c r="L51" s="25"/>
      <c r="M51" s="25"/>
      <c r="N51" s="25"/>
      <c r="O51" s="25"/>
      <c r="P51" s="25"/>
      <c r="Q51" s="25"/>
      <c r="BE51" s="228"/>
      <c r="BF51" s="228"/>
      <c r="BG51" s="228"/>
      <c r="BH51" s="228"/>
      <c r="BI51" s="228"/>
      <c r="BJ51" s="228"/>
      <c r="BK51" s="228"/>
    </row>
    <row r="52" spans="2:63" ht="12" customHeight="1" x14ac:dyDescent="0.2">
      <c r="B52" s="15">
        <v>1</v>
      </c>
      <c r="C52" s="390" t="s">
        <v>34</v>
      </c>
      <c r="D52" s="27"/>
      <c r="E52" s="28"/>
      <c r="I52" s="26" t="s">
        <v>4</v>
      </c>
      <c r="J52" s="25" t="s">
        <v>41</v>
      </c>
      <c r="K52" s="25"/>
      <c r="L52" s="25"/>
      <c r="M52" s="25"/>
      <c r="N52" s="25"/>
      <c r="O52" s="25"/>
      <c r="P52" s="25"/>
      <c r="Q52" s="25"/>
      <c r="BE52" s="228"/>
      <c r="BF52" s="228"/>
      <c r="BG52" s="228"/>
      <c r="BH52" s="228"/>
      <c r="BI52" s="228"/>
      <c r="BJ52" s="228"/>
      <c r="BK52" s="228"/>
    </row>
    <row r="53" spans="2:63" ht="12" customHeight="1" thickBot="1" x14ac:dyDescent="0.25">
      <c r="B53" s="16">
        <v>2</v>
      </c>
      <c r="C53" s="391"/>
      <c r="D53" s="29"/>
      <c r="E53" s="30"/>
      <c r="I53" s="26" t="s">
        <v>5</v>
      </c>
      <c r="J53" s="25" t="s">
        <v>42</v>
      </c>
      <c r="K53" s="25"/>
      <c r="L53" s="25"/>
      <c r="M53" s="25"/>
      <c r="N53" s="25"/>
      <c r="O53" s="25"/>
      <c r="P53" s="25"/>
      <c r="Q53" s="25"/>
    </row>
    <row r="54" spans="2:63" ht="12" customHeight="1" x14ac:dyDescent="0.2">
      <c r="B54" s="15">
        <v>3</v>
      </c>
      <c r="C54" s="390" t="s">
        <v>35</v>
      </c>
      <c r="D54" s="27"/>
      <c r="E54" s="28"/>
      <c r="I54" s="26" t="s">
        <v>6</v>
      </c>
      <c r="J54" s="25" t="s">
        <v>43</v>
      </c>
    </row>
    <row r="55" spans="2:63" ht="12" customHeight="1" thickBot="1" x14ac:dyDescent="0.25">
      <c r="B55" s="16">
        <v>4</v>
      </c>
      <c r="C55" s="391"/>
      <c r="D55" s="29"/>
      <c r="E55" s="30"/>
      <c r="I55" s="26" t="s">
        <v>7</v>
      </c>
      <c r="J55" s="25" t="s">
        <v>44</v>
      </c>
    </row>
    <row r="56" spans="2:63" ht="12" customHeight="1" x14ac:dyDescent="0.2">
      <c r="B56" s="15">
        <v>5</v>
      </c>
      <c r="C56" s="390" t="s">
        <v>36</v>
      </c>
      <c r="D56" s="27"/>
      <c r="E56" s="28"/>
      <c r="I56" s="316" t="s">
        <v>226</v>
      </c>
      <c r="J56" s="4" t="s">
        <v>241</v>
      </c>
      <c r="K56" s="25"/>
      <c r="L56" s="25"/>
      <c r="M56" s="25"/>
      <c r="N56" s="25"/>
      <c r="O56" s="25"/>
      <c r="P56" s="25"/>
      <c r="Q56" s="25"/>
    </row>
    <row r="57" spans="2:63" ht="12" customHeight="1" thickBot="1" x14ac:dyDescent="0.25">
      <c r="B57" s="16">
        <v>6</v>
      </c>
      <c r="C57" s="391"/>
      <c r="D57" s="29"/>
      <c r="E57" s="30"/>
      <c r="I57" s="316" t="s">
        <v>227</v>
      </c>
      <c r="J57" s="4" t="s">
        <v>242</v>
      </c>
      <c r="K57" s="25"/>
      <c r="L57" s="25"/>
      <c r="M57" s="25"/>
      <c r="N57" s="25"/>
      <c r="O57" s="25"/>
      <c r="P57" s="25"/>
      <c r="Q57" s="25"/>
    </row>
    <row r="58" spans="2:63" ht="12" customHeight="1" x14ac:dyDescent="0.2">
      <c r="B58" s="15">
        <v>7</v>
      </c>
      <c r="C58" s="390" t="s">
        <v>37</v>
      </c>
      <c r="D58" s="27"/>
      <c r="E58" s="141"/>
      <c r="I58" s="26" t="s">
        <v>12</v>
      </c>
      <c r="J58" s="25" t="s">
        <v>45</v>
      </c>
      <c r="K58" s="25"/>
      <c r="L58" s="25"/>
      <c r="M58" s="25"/>
      <c r="N58" s="25"/>
      <c r="O58" s="25"/>
      <c r="P58" s="25"/>
      <c r="Q58" s="25"/>
    </row>
    <row r="59" spans="2:63" ht="12" customHeight="1" thickBot="1" x14ac:dyDescent="0.25">
      <c r="B59" s="16">
        <v>8</v>
      </c>
      <c r="C59" s="391"/>
      <c r="D59" s="29"/>
      <c r="E59" s="142"/>
      <c r="I59" s="26" t="s">
        <v>13</v>
      </c>
      <c r="J59" s="25" t="s">
        <v>46</v>
      </c>
      <c r="K59" s="25"/>
      <c r="L59" s="25"/>
      <c r="M59" s="25"/>
      <c r="N59" s="25"/>
      <c r="O59" s="25"/>
      <c r="P59" s="25"/>
      <c r="Q59" s="25"/>
    </row>
    <row r="60" spans="2:63" ht="12" customHeight="1" x14ac:dyDescent="0.2">
      <c r="B60" s="15">
        <v>9</v>
      </c>
      <c r="C60" s="390" t="s">
        <v>38</v>
      </c>
      <c r="D60" s="27"/>
      <c r="E60" s="28"/>
      <c r="I60" s="26" t="s">
        <v>10</v>
      </c>
      <c r="J60" s="25" t="s">
        <v>47</v>
      </c>
      <c r="K60" s="25"/>
      <c r="L60" s="25"/>
      <c r="M60" s="25"/>
      <c r="N60" s="25"/>
      <c r="O60" s="25"/>
      <c r="P60" s="25"/>
      <c r="Q60" s="25"/>
    </row>
    <row r="61" spans="2:63" ht="12" customHeight="1" thickBot="1" x14ac:dyDescent="0.25">
      <c r="B61" s="16">
        <v>10</v>
      </c>
      <c r="C61" s="391"/>
      <c r="D61" s="29"/>
      <c r="E61" s="30"/>
      <c r="I61" s="26" t="s">
        <v>11</v>
      </c>
      <c r="J61" s="25" t="s">
        <v>48</v>
      </c>
      <c r="K61" s="25"/>
      <c r="L61" s="25"/>
      <c r="M61" s="25"/>
      <c r="N61" s="25"/>
      <c r="O61" s="25"/>
      <c r="P61" s="25"/>
      <c r="Q61" s="25"/>
    </row>
    <row r="62" spans="2:63" ht="12" customHeight="1" x14ac:dyDescent="0.2">
      <c r="B62" s="15">
        <v>11</v>
      </c>
      <c r="C62" s="390" t="s">
        <v>56</v>
      </c>
      <c r="D62" s="27"/>
      <c r="E62" s="28"/>
      <c r="I62" s="26" t="s">
        <v>14</v>
      </c>
      <c r="J62" s="25" t="s">
        <v>49</v>
      </c>
      <c r="K62" s="25"/>
      <c r="L62" s="25"/>
      <c r="M62" s="25"/>
      <c r="N62" s="25"/>
      <c r="O62" s="25"/>
      <c r="P62" s="25"/>
      <c r="Q62" s="25"/>
    </row>
    <row r="63" spans="2:63" ht="12" customHeight="1" thickBot="1" x14ac:dyDescent="0.25">
      <c r="B63" s="16">
        <v>12</v>
      </c>
      <c r="C63" s="391"/>
      <c r="D63" s="29"/>
      <c r="E63" s="30"/>
      <c r="I63" s="26" t="s">
        <v>31</v>
      </c>
      <c r="J63" s="25" t="s">
        <v>50</v>
      </c>
      <c r="K63" s="25"/>
      <c r="L63" s="25"/>
      <c r="M63" s="25"/>
      <c r="N63" s="25"/>
      <c r="O63" s="25"/>
      <c r="P63" s="25"/>
      <c r="Q63" s="25"/>
    </row>
    <row r="64" spans="2:63" ht="12" customHeight="1" x14ac:dyDescent="0.2">
      <c r="B64" s="15">
        <v>13</v>
      </c>
      <c r="C64" s="390" t="s">
        <v>57</v>
      </c>
      <c r="D64" s="27"/>
      <c r="E64" s="28"/>
      <c r="I64" s="26" t="s">
        <v>5</v>
      </c>
      <c r="J64" s="25" t="s">
        <v>51</v>
      </c>
      <c r="K64" s="25"/>
      <c r="L64" s="25"/>
      <c r="M64" s="25"/>
      <c r="N64" s="25"/>
      <c r="O64" s="25"/>
      <c r="P64" s="25"/>
      <c r="Q64" s="25"/>
    </row>
    <row r="65" spans="2:20" ht="12" customHeight="1" thickBot="1" x14ac:dyDescent="0.25">
      <c r="B65" s="16">
        <v>14</v>
      </c>
      <c r="C65" s="391"/>
      <c r="D65" s="29"/>
      <c r="E65" s="30"/>
      <c r="I65" s="26" t="s">
        <v>4</v>
      </c>
      <c r="J65" s="25" t="s">
        <v>52</v>
      </c>
      <c r="K65" s="25"/>
      <c r="L65" s="25"/>
      <c r="M65" s="25"/>
      <c r="N65" s="25"/>
      <c r="O65" s="25"/>
      <c r="P65" s="25"/>
      <c r="Q65" s="25"/>
    </row>
    <row r="66" spans="2:20" ht="12" customHeight="1" x14ac:dyDescent="0.2">
      <c r="B66" s="15">
        <v>15</v>
      </c>
      <c r="C66" s="390" t="s">
        <v>58</v>
      </c>
      <c r="D66" s="27"/>
      <c r="E66" s="28"/>
      <c r="I66" s="26" t="s">
        <v>24</v>
      </c>
      <c r="J66" s="25" t="s">
        <v>53</v>
      </c>
    </row>
    <row r="67" spans="2:20" ht="12" thickBot="1" x14ac:dyDescent="0.25">
      <c r="B67" s="16">
        <v>16</v>
      </c>
      <c r="C67" s="391"/>
      <c r="D67" s="29"/>
      <c r="E67" s="30"/>
      <c r="I67" s="26" t="s">
        <v>32</v>
      </c>
      <c r="J67" s="25" t="s">
        <v>54</v>
      </c>
    </row>
    <row r="68" spans="2:20" x14ac:dyDescent="0.2">
      <c r="B68" s="15">
        <v>13</v>
      </c>
      <c r="C68" s="390" t="s">
        <v>59</v>
      </c>
      <c r="D68" s="27"/>
      <c r="E68" s="28"/>
      <c r="I68" s="26" t="s">
        <v>26</v>
      </c>
      <c r="J68" s="25" t="s">
        <v>55</v>
      </c>
    </row>
    <row r="69" spans="2:20" ht="12" thickBot="1" x14ac:dyDescent="0.25">
      <c r="B69" s="16">
        <v>14</v>
      </c>
      <c r="C69" s="391"/>
      <c r="D69" s="29"/>
      <c r="E69" s="30"/>
    </row>
    <row r="71" spans="2:20" ht="12.75" x14ac:dyDescent="0.2">
      <c r="B71" s="214" t="str">
        <f>Pagina1!A49</f>
        <v>DECAN,</v>
      </c>
      <c r="E71" s="251">
        <f>Pagina1!F52</f>
        <v>0</v>
      </c>
      <c r="K71" s="329" t="str">
        <f>Pagina1!I49</f>
        <v>DIRECTOR DEPARTAMENT,</v>
      </c>
      <c r="L71" s="329"/>
      <c r="M71" s="329"/>
      <c r="N71" s="329"/>
      <c r="O71" s="329"/>
      <c r="P71" s="329"/>
      <c r="Q71" s="329"/>
      <c r="R71" s="329"/>
      <c r="S71" s="329"/>
      <c r="T71" s="329"/>
    </row>
    <row r="72" spans="2:20" ht="12.75" x14ac:dyDescent="0.2">
      <c r="B72" s="1"/>
      <c r="E72" s="234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2:20" ht="12.75" x14ac:dyDescent="0.2">
      <c r="B73" s="50">
        <f>Pagina1!A51</f>
        <v>0</v>
      </c>
      <c r="C73" s="50"/>
      <c r="D73" s="51"/>
      <c r="E73" s="251">
        <f>Pagina1!$D$54</f>
        <v>0</v>
      </c>
      <c r="F73" s="51"/>
      <c r="G73" s="51"/>
      <c r="H73" s="51"/>
      <c r="I73" s="51"/>
      <c r="J73" s="328">
        <f>Pagina1!G51</f>
        <v>0</v>
      </c>
      <c r="K73" s="328"/>
      <c r="L73" s="328"/>
      <c r="M73" s="328"/>
      <c r="N73" s="328"/>
      <c r="O73" s="328"/>
      <c r="P73" s="328"/>
      <c r="Q73" s="328"/>
      <c r="R73" s="328"/>
      <c r="S73" s="328"/>
      <c r="T73" s="328"/>
    </row>
    <row r="74" spans="2:20" ht="12.75" x14ac:dyDescent="0.2">
      <c r="C74" s="50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234" t="str">
        <f>Pagina1!I53</f>
        <v>.</v>
      </c>
    </row>
    <row r="75" spans="2:20" ht="12.75" x14ac:dyDescent="0.2">
      <c r="C75" s="50"/>
      <c r="D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</row>
    <row r="76" spans="2:20" x14ac:dyDescent="0.2"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</row>
    <row r="77" spans="2:20" x14ac:dyDescent="0.2"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</row>
    <row r="78" spans="2:20" x14ac:dyDescent="0.2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</row>
    <row r="79" spans="2:20" x14ac:dyDescent="0.2"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</row>
    <row r="80" spans="2:20" x14ac:dyDescent="0.2"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</row>
    <row r="81" spans="2:20" x14ac:dyDescent="0.2"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</row>
    <row r="82" spans="2:20" x14ac:dyDescent="0.2"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</row>
    <row r="83" spans="2:20" x14ac:dyDescent="0.2"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</row>
    <row r="84" spans="2:20" x14ac:dyDescent="0.2"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</row>
    <row r="85" spans="2:20" x14ac:dyDescent="0.2"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</row>
    <row r="86" spans="2:20" x14ac:dyDescent="0.2"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</row>
    <row r="87" spans="2:20" x14ac:dyDescent="0.2"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</row>
    <row r="88" spans="2:20" x14ac:dyDescent="0.2"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</row>
    <row r="89" spans="2:20" x14ac:dyDescent="0.2"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</row>
    <row r="90" spans="2:20" x14ac:dyDescent="0.2"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</row>
    <row r="91" spans="2:20" x14ac:dyDescent="0.2"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</row>
    <row r="92" spans="2:20" x14ac:dyDescent="0.2"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</row>
    <row r="93" spans="2:20" x14ac:dyDescent="0.2"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</row>
    <row r="94" spans="2:20" x14ac:dyDescent="0.2"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</row>
    <row r="95" spans="2:20" x14ac:dyDescent="0.2"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</row>
    <row r="96" spans="2:20" x14ac:dyDescent="0.2"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</row>
    <row r="97" spans="2:20" x14ac:dyDescent="0.2"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</row>
    <row r="98" spans="2:20" x14ac:dyDescent="0.2"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</row>
    <row r="99" spans="2:20" x14ac:dyDescent="0.2"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</row>
    <row r="100" spans="2:20" x14ac:dyDescent="0.2"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</row>
    <row r="101" spans="2:20" x14ac:dyDescent="0.2"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</row>
    <row r="102" spans="2:20" x14ac:dyDescent="0.2"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</row>
    <row r="103" spans="2:20" x14ac:dyDescent="0.2"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</row>
    <row r="104" spans="2:20" x14ac:dyDescent="0.2"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</row>
    <row r="105" spans="2:20" x14ac:dyDescent="0.2"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</row>
    <row r="106" spans="2:20" x14ac:dyDescent="0.2"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</row>
    <row r="107" spans="2:20" x14ac:dyDescent="0.2"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</row>
    <row r="108" spans="2:20" x14ac:dyDescent="0.2"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</row>
    <row r="109" spans="2:20" x14ac:dyDescent="0.2"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</row>
    <row r="110" spans="2:20" x14ac:dyDescent="0.2"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</row>
    <row r="111" spans="2:20" x14ac:dyDescent="0.2"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</row>
    <row r="112" spans="2:20" x14ac:dyDescent="0.2"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</row>
    <row r="113" spans="2:20" x14ac:dyDescent="0.2"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</row>
    <row r="114" spans="2:20" x14ac:dyDescent="0.2"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</row>
    <row r="115" spans="2:20" x14ac:dyDescent="0.2"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</row>
    <row r="116" spans="2:20" x14ac:dyDescent="0.2"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</row>
    <row r="117" spans="2:20" x14ac:dyDescent="0.2"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</row>
    <row r="118" spans="2:20" x14ac:dyDescent="0.2"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</row>
    <row r="119" spans="2:20" x14ac:dyDescent="0.2"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</row>
    <row r="120" spans="2:20" x14ac:dyDescent="0.2"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</row>
    <row r="121" spans="2:20" x14ac:dyDescent="0.2"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</row>
    <row r="122" spans="2:20" x14ac:dyDescent="0.2"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</row>
    <row r="123" spans="2:20" x14ac:dyDescent="0.2"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</row>
    <row r="124" spans="2:20" x14ac:dyDescent="0.2"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</row>
    <row r="125" spans="2:20" x14ac:dyDescent="0.2"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</row>
    <row r="126" spans="2:20" x14ac:dyDescent="0.2"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</row>
    <row r="127" spans="2:20" x14ac:dyDescent="0.2"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</row>
    <row r="128" spans="2:20" x14ac:dyDescent="0.2"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</row>
    <row r="129" spans="2:20" x14ac:dyDescent="0.2"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</row>
    <row r="130" spans="2:20" x14ac:dyDescent="0.2"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</row>
    <row r="131" spans="2:20" x14ac:dyDescent="0.2"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</row>
    <row r="132" spans="2:20" x14ac:dyDescent="0.2"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</row>
    <row r="133" spans="2:20" x14ac:dyDescent="0.2"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</row>
    <row r="134" spans="2:20" x14ac:dyDescent="0.2"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</row>
    <row r="135" spans="2:20" x14ac:dyDescent="0.2"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</row>
    <row r="136" spans="2:20" x14ac:dyDescent="0.2"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</row>
    <row r="137" spans="2:20" x14ac:dyDescent="0.2"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</row>
    <row r="138" spans="2:20" x14ac:dyDescent="0.2"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</row>
    <row r="139" spans="2:20" x14ac:dyDescent="0.2"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</row>
    <row r="140" spans="2:20" x14ac:dyDescent="0.2"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</row>
    <row r="141" spans="2:20" x14ac:dyDescent="0.2"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</row>
    <row r="142" spans="2:20" x14ac:dyDescent="0.2"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</row>
    <row r="143" spans="2:20" x14ac:dyDescent="0.2"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</row>
    <row r="144" spans="2:20" x14ac:dyDescent="0.2"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</row>
    <row r="145" spans="2:20" x14ac:dyDescent="0.2"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</row>
    <row r="146" spans="2:20" x14ac:dyDescent="0.2"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</row>
    <row r="147" spans="2:20" x14ac:dyDescent="0.2"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</row>
    <row r="148" spans="2:20" x14ac:dyDescent="0.2"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</row>
    <row r="149" spans="2:20" x14ac:dyDescent="0.2"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</row>
    <row r="150" spans="2:20" x14ac:dyDescent="0.2"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</row>
    <row r="151" spans="2:20" x14ac:dyDescent="0.2"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</row>
    <row r="152" spans="2:20" x14ac:dyDescent="0.2"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</row>
    <row r="153" spans="2:20" x14ac:dyDescent="0.2"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</row>
    <row r="154" spans="2:20" x14ac:dyDescent="0.2"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</row>
    <row r="155" spans="2:20" x14ac:dyDescent="0.2"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</row>
    <row r="156" spans="2:20" x14ac:dyDescent="0.2"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</row>
    <row r="157" spans="2:20" x14ac:dyDescent="0.2"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</row>
    <row r="158" spans="2:20" x14ac:dyDescent="0.2"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</row>
    <row r="159" spans="2:20" x14ac:dyDescent="0.2"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</row>
    <row r="160" spans="2:20" x14ac:dyDescent="0.2"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</row>
    <row r="161" spans="2:20" x14ac:dyDescent="0.2"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</row>
    <row r="162" spans="2:20" x14ac:dyDescent="0.2"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</row>
    <row r="163" spans="2:20" x14ac:dyDescent="0.2"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</row>
    <row r="164" spans="2:20" x14ac:dyDescent="0.2"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</row>
    <row r="165" spans="2:20" x14ac:dyDescent="0.2"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</row>
    <row r="166" spans="2:20" x14ac:dyDescent="0.2"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</row>
    <row r="167" spans="2:20" x14ac:dyDescent="0.2"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</row>
    <row r="168" spans="2:20" x14ac:dyDescent="0.2"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</row>
    <row r="169" spans="2:20" x14ac:dyDescent="0.2"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</row>
    <row r="170" spans="2:20" x14ac:dyDescent="0.2"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</row>
    <row r="171" spans="2:20" x14ac:dyDescent="0.2"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</row>
    <row r="172" spans="2:20" x14ac:dyDescent="0.2"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</row>
    <row r="173" spans="2:20" x14ac:dyDescent="0.2"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</row>
    <row r="174" spans="2:20" x14ac:dyDescent="0.2"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</row>
    <row r="175" spans="2:20" x14ac:dyDescent="0.2"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</row>
    <row r="176" spans="2:20" x14ac:dyDescent="0.2"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</row>
    <row r="177" spans="2:20" x14ac:dyDescent="0.2"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</row>
    <row r="178" spans="2:20" x14ac:dyDescent="0.2"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</row>
    <row r="179" spans="2:20" x14ac:dyDescent="0.2"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</row>
    <row r="180" spans="2:20" x14ac:dyDescent="0.2"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</row>
    <row r="181" spans="2:20" x14ac:dyDescent="0.2"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</row>
    <row r="182" spans="2:20" x14ac:dyDescent="0.2"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</row>
    <row r="183" spans="2:20" x14ac:dyDescent="0.2"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</row>
    <row r="184" spans="2:20" x14ac:dyDescent="0.2"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</row>
    <row r="185" spans="2:20" x14ac:dyDescent="0.2"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</row>
    <row r="186" spans="2:20" x14ac:dyDescent="0.2"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</row>
    <row r="187" spans="2:20" x14ac:dyDescent="0.2"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</row>
    <row r="188" spans="2:20" x14ac:dyDescent="0.2"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</row>
    <row r="189" spans="2:20" x14ac:dyDescent="0.2"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</row>
    <row r="190" spans="2:20" x14ac:dyDescent="0.2"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</row>
    <row r="191" spans="2:20" x14ac:dyDescent="0.2"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</row>
    <row r="192" spans="2:20" x14ac:dyDescent="0.2"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</row>
    <row r="193" spans="2:20" x14ac:dyDescent="0.2"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</row>
    <row r="194" spans="2:20" x14ac:dyDescent="0.2"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</row>
    <row r="195" spans="2:20" x14ac:dyDescent="0.2"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</row>
    <row r="196" spans="2:20" x14ac:dyDescent="0.2"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</row>
    <row r="197" spans="2:20" x14ac:dyDescent="0.2"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</row>
    <row r="198" spans="2:20" x14ac:dyDescent="0.2"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</row>
    <row r="199" spans="2:20" x14ac:dyDescent="0.2"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</row>
    <row r="200" spans="2:20" x14ac:dyDescent="0.2"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</row>
    <row r="201" spans="2:20" x14ac:dyDescent="0.2"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</row>
    <row r="202" spans="2:20" x14ac:dyDescent="0.2"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</row>
    <row r="203" spans="2:20" x14ac:dyDescent="0.2"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</row>
    <row r="204" spans="2:20" x14ac:dyDescent="0.2"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</row>
    <row r="205" spans="2:20" x14ac:dyDescent="0.2"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</row>
    <row r="206" spans="2:20" x14ac:dyDescent="0.2"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</row>
    <row r="207" spans="2:20" x14ac:dyDescent="0.2"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</row>
    <row r="208" spans="2:20" x14ac:dyDescent="0.2"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</row>
    <row r="209" spans="2:20" x14ac:dyDescent="0.2"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</row>
    <row r="210" spans="2:20" x14ac:dyDescent="0.2"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</row>
    <row r="211" spans="2:20" x14ac:dyDescent="0.2"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</row>
    <row r="212" spans="2:20" x14ac:dyDescent="0.2"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</row>
    <row r="213" spans="2:20" x14ac:dyDescent="0.2"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</row>
    <row r="214" spans="2:20" x14ac:dyDescent="0.2"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</row>
    <row r="215" spans="2:20" x14ac:dyDescent="0.2"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</row>
    <row r="216" spans="2:20" x14ac:dyDescent="0.2"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</row>
    <row r="217" spans="2:20" x14ac:dyDescent="0.2"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</row>
    <row r="218" spans="2:20" x14ac:dyDescent="0.2"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</row>
    <row r="219" spans="2:20" x14ac:dyDescent="0.2"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</row>
    <row r="220" spans="2:20" x14ac:dyDescent="0.2"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</row>
    <row r="221" spans="2:20" x14ac:dyDescent="0.2"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</row>
    <row r="222" spans="2:20" x14ac:dyDescent="0.2"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</row>
    <row r="223" spans="2:20" x14ac:dyDescent="0.2"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</row>
    <row r="224" spans="2:20" x14ac:dyDescent="0.2"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</row>
    <row r="225" spans="2:20" x14ac:dyDescent="0.2"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</row>
    <row r="226" spans="2:20" x14ac:dyDescent="0.2"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</row>
    <row r="227" spans="2:20" x14ac:dyDescent="0.2"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</row>
    <row r="228" spans="2:20" x14ac:dyDescent="0.2"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</row>
    <row r="229" spans="2:20" x14ac:dyDescent="0.2"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</row>
    <row r="230" spans="2:20" x14ac:dyDescent="0.2"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</row>
    <row r="231" spans="2:20" x14ac:dyDescent="0.2"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</row>
    <row r="232" spans="2:20" x14ac:dyDescent="0.2"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</row>
    <row r="233" spans="2:20" x14ac:dyDescent="0.2"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</row>
    <row r="234" spans="2:20" x14ac:dyDescent="0.2"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</row>
    <row r="235" spans="2:20" x14ac:dyDescent="0.2"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</row>
    <row r="236" spans="2:20" x14ac:dyDescent="0.2"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</row>
    <row r="237" spans="2:20" x14ac:dyDescent="0.2"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</row>
    <row r="238" spans="2:20" x14ac:dyDescent="0.2"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</row>
    <row r="239" spans="2:20" x14ac:dyDescent="0.2"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</row>
    <row r="240" spans="2:20" x14ac:dyDescent="0.2"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</row>
    <row r="241" spans="2:20" x14ac:dyDescent="0.2"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</row>
    <row r="242" spans="2:20" x14ac:dyDescent="0.2"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</row>
    <row r="243" spans="2:20" x14ac:dyDescent="0.2"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</row>
    <row r="244" spans="2:20" x14ac:dyDescent="0.2"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</row>
    <row r="245" spans="2:20" x14ac:dyDescent="0.2"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</row>
    <row r="246" spans="2:20" x14ac:dyDescent="0.2"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</row>
    <row r="247" spans="2:20" x14ac:dyDescent="0.2"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</row>
    <row r="248" spans="2:20" x14ac:dyDescent="0.2"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</row>
    <row r="249" spans="2:20" x14ac:dyDescent="0.2"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</row>
    <row r="250" spans="2:20" x14ac:dyDescent="0.2"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</row>
    <row r="251" spans="2:20" x14ac:dyDescent="0.2"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</row>
    <row r="252" spans="2:20" x14ac:dyDescent="0.2"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</row>
    <row r="253" spans="2:20" x14ac:dyDescent="0.2"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</row>
    <row r="254" spans="2:20" x14ac:dyDescent="0.2"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</row>
    <row r="255" spans="2:20" x14ac:dyDescent="0.2"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</row>
    <row r="256" spans="2:20" x14ac:dyDescent="0.2"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</row>
    <row r="257" spans="2:20" x14ac:dyDescent="0.2"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</row>
    <row r="258" spans="2:20" x14ac:dyDescent="0.2"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</row>
    <row r="259" spans="2:20" x14ac:dyDescent="0.2"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</row>
    <row r="260" spans="2:20" x14ac:dyDescent="0.2"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</row>
    <row r="261" spans="2:20" x14ac:dyDescent="0.2"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</row>
    <row r="262" spans="2:20" x14ac:dyDescent="0.2"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</row>
    <row r="263" spans="2:20" x14ac:dyDescent="0.2"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</row>
    <row r="264" spans="2:20" x14ac:dyDescent="0.2"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</row>
    <row r="265" spans="2:20" x14ac:dyDescent="0.2"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</row>
    <row r="266" spans="2:20" x14ac:dyDescent="0.2"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</row>
    <row r="267" spans="2:20" x14ac:dyDescent="0.2"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</row>
    <row r="268" spans="2:20" x14ac:dyDescent="0.2"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</row>
    <row r="269" spans="2:20" x14ac:dyDescent="0.2"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</row>
    <row r="270" spans="2:20" x14ac:dyDescent="0.2"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</row>
    <row r="271" spans="2:20" x14ac:dyDescent="0.2"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</row>
    <row r="272" spans="2:20" x14ac:dyDescent="0.2"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</row>
    <row r="273" spans="2:20" x14ac:dyDescent="0.2"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</row>
    <row r="274" spans="2:20" x14ac:dyDescent="0.2"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</row>
    <row r="275" spans="2:20" x14ac:dyDescent="0.2"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</row>
    <row r="276" spans="2:20" x14ac:dyDescent="0.2"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</row>
    <row r="277" spans="2:20" x14ac:dyDescent="0.2"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</row>
    <row r="278" spans="2:20" x14ac:dyDescent="0.2"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</row>
    <row r="279" spans="2:20" x14ac:dyDescent="0.2"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</row>
    <row r="280" spans="2:20" x14ac:dyDescent="0.2"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</row>
    <row r="281" spans="2:20" x14ac:dyDescent="0.2"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</row>
    <row r="282" spans="2:20" x14ac:dyDescent="0.2"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</row>
    <row r="283" spans="2:20" x14ac:dyDescent="0.2"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</row>
    <row r="284" spans="2:20" x14ac:dyDescent="0.2"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</row>
    <row r="285" spans="2:20" x14ac:dyDescent="0.2"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</row>
    <row r="286" spans="2:20" x14ac:dyDescent="0.2"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</row>
    <row r="287" spans="2:20" x14ac:dyDescent="0.2"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</row>
    <row r="288" spans="2:20" x14ac:dyDescent="0.2"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</row>
    <row r="289" spans="2:20" x14ac:dyDescent="0.2"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</row>
    <row r="290" spans="2:20" x14ac:dyDescent="0.2"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</row>
    <row r="291" spans="2:20" x14ac:dyDescent="0.2"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</row>
    <row r="292" spans="2:20" x14ac:dyDescent="0.2"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</row>
    <row r="293" spans="2:20" x14ac:dyDescent="0.2"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</row>
    <row r="294" spans="2:20" x14ac:dyDescent="0.2"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</row>
    <row r="295" spans="2:20" x14ac:dyDescent="0.2"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</row>
    <row r="296" spans="2:20" x14ac:dyDescent="0.2"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</row>
    <row r="297" spans="2:20" x14ac:dyDescent="0.2"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</row>
    <row r="298" spans="2:20" x14ac:dyDescent="0.2"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</row>
    <row r="299" spans="2:20" x14ac:dyDescent="0.2"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</row>
    <row r="300" spans="2:20" x14ac:dyDescent="0.2"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</row>
    <row r="301" spans="2:20" x14ac:dyDescent="0.2"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</row>
    <row r="302" spans="2:20" x14ac:dyDescent="0.2"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</row>
    <row r="303" spans="2:20" x14ac:dyDescent="0.2"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</row>
    <row r="304" spans="2:20" x14ac:dyDescent="0.2"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</row>
    <row r="305" spans="2:20" x14ac:dyDescent="0.2"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</row>
  </sheetData>
  <sheetProtection selectLockedCells="1"/>
  <mergeCells count="43">
    <mergeCell ref="B5:S5"/>
    <mergeCell ref="B9:S9"/>
    <mergeCell ref="B11:S11"/>
    <mergeCell ref="B12:B13"/>
    <mergeCell ref="C12:C13"/>
    <mergeCell ref="D12:D13"/>
    <mergeCell ref="E12:E13"/>
    <mergeCell ref="F12:F13"/>
    <mergeCell ref="G12:H12"/>
    <mergeCell ref="I12:I13"/>
    <mergeCell ref="J12:O12"/>
    <mergeCell ref="P12:S12"/>
    <mergeCell ref="T12:T13"/>
    <mergeCell ref="B28:F29"/>
    <mergeCell ref="H28:H29"/>
    <mergeCell ref="T28:T30"/>
    <mergeCell ref="J29:O29"/>
    <mergeCell ref="R29:S29"/>
    <mergeCell ref="B30:S30"/>
    <mergeCell ref="C54:C55"/>
    <mergeCell ref="B44:F45"/>
    <mergeCell ref="H44:H45"/>
    <mergeCell ref="T44:T47"/>
    <mergeCell ref="J45:O45"/>
    <mergeCell ref="R45:S45"/>
    <mergeCell ref="B46:F47"/>
    <mergeCell ref="H46:H47"/>
    <mergeCell ref="J47:O47"/>
    <mergeCell ref="R47:S47"/>
    <mergeCell ref="B50:B51"/>
    <mergeCell ref="C50:C51"/>
    <mergeCell ref="D50:D51"/>
    <mergeCell ref="E50:E51"/>
    <mergeCell ref="C52:C53"/>
    <mergeCell ref="C68:C69"/>
    <mergeCell ref="K71:T71"/>
    <mergeCell ref="J73:T73"/>
    <mergeCell ref="C56:C57"/>
    <mergeCell ref="C58:C59"/>
    <mergeCell ref="C60:C61"/>
    <mergeCell ref="C62:C63"/>
    <mergeCell ref="C64:C65"/>
    <mergeCell ref="C66:C67"/>
  </mergeCells>
  <conditionalFormatting sqref="Q15:Q27">
    <cfRule type="cellIs" dxfId="1" priority="3" operator="equal">
      <formula>0</formula>
    </cfRule>
  </conditionalFormatting>
  <conditionalFormatting sqref="Q32:Q43">
    <cfRule type="cellIs" dxfId="0" priority="1" operator="equal">
      <formula>0</formula>
    </cfRule>
  </conditionalFormatting>
  <pageMargins left="0.70866141732283472" right="0.47244094488188981" top="0.39370078740157483" bottom="0.39370078740157483" header="0.15748031496062992" footer="0.19685039370078741"/>
  <pageSetup paperSize="9" scale="79" orientation="portrait" r:id="rId1"/>
  <headerFooter alignWithMargins="0">
    <oddFooter>&amp;LF 794.24/Ed.01_F01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60"/>
  <sheetViews>
    <sheetView view="pageBreakPreview" zoomScaleNormal="130" zoomScaleSheetLayoutView="100" workbookViewId="0">
      <selection activeCell="B6" sqref="B6"/>
    </sheetView>
  </sheetViews>
  <sheetFormatPr defaultColWidth="9.140625" defaultRowHeight="11.25" x14ac:dyDescent="0.2"/>
  <cols>
    <col min="1" max="1" width="3.28515625" style="143" customWidth="1"/>
    <col min="2" max="2" width="3.140625" style="151" customWidth="1"/>
    <col min="3" max="3" width="3.28515625" style="151" customWidth="1"/>
    <col min="4" max="4" width="35" style="151" customWidth="1"/>
    <col min="5" max="5" width="9.42578125" style="151" customWidth="1"/>
    <col min="6" max="6" width="3.7109375" style="151" customWidth="1"/>
    <col min="7" max="7" width="4.28515625" style="151" customWidth="1"/>
    <col min="8" max="8" width="3.28515625" style="151" customWidth="1"/>
    <col min="9" max="9" width="3" style="151" customWidth="1"/>
    <col min="10" max="10" width="2.7109375" style="151" customWidth="1"/>
    <col min="11" max="11" width="2.85546875" style="151" customWidth="1"/>
    <col min="12" max="12" width="2.7109375" style="151" customWidth="1"/>
    <col min="13" max="13" width="4.7109375" style="151" customWidth="1"/>
    <col min="14" max="14" width="6.140625" style="151" customWidth="1"/>
    <col min="15" max="15" width="5" style="151" customWidth="1"/>
    <col min="16" max="16" width="6.7109375" style="151" customWidth="1"/>
    <col min="17" max="17" width="3.42578125" style="145" customWidth="1"/>
    <col min="18" max="18" width="4.42578125" style="145" customWidth="1"/>
    <col min="19" max="29" width="4.140625" style="145" customWidth="1"/>
    <col min="30" max="30" width="4.5703125" style="145" customWidth="1"/>
    <col min="31" max="44" width="3.85546875" style="145" customWidth="1"/>
    <col min="45" max="56" width="9.140625" style="145"/>
    <col min="57" max="16384" width="9.140625" style="151"/>
  </cols>
  <sheetData>
    <row r="1" spans="1:56" s="144" customFormat="1" x14ac:dyDescent="0.2">
      <c r="A1" s="143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</row>
    <row r="2" spans="1:56" s="147" customFormat="1" ht="15" x14ac:dyDescent="0.2">
      <c r="A2" s="146"/>
      <c r="B2" s="24" t="s">
        <v>97</v>
      </c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</row>
    <row r="3" spans="1:56" s="147" customFormat="1" ht="15" x14ac:dyDescent="0.2">
      <c r="A3" s="146"/>
      <c r="B3" s="148" t="str">
        <f>[1]Pagina1!D3</f>
        <v>FACULTATEA DE INGINERIE</v>
      </c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</row>
    <row r="4" spans="1:56" s="147" customFormat="1" ht="12.75" x14ac:dyDescent="0.2">
      <c r="A4" s="146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</row>
    <row r="5" spans="1:56" s="147" customFormat="1" ht="15.75" x14ac:dyDescent="0.2">
      <c r="A5" s="146"/>
      <c r="B5" s="413" t="s">
        <v>19</v>
      </c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13"/>
      <c r="P5" s="413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</row>
    <row r="6" spans="1:56" s="147" customFormat="1" ht="15" x14ac:dyDescent="0.2">
      <c r="A6" s="146"/>
      <c r="B6" s="150" t="e">
        <f>#REF!</f>
        <v>#REF!</v>
      </c>
      <c r="D6" s="150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</row>
    <row r="7" spans="1:56" s="147" customFormat="1" ht="15" x14ac:dyDescent="0.2">
      <c r="A7" s="146"/>
      <c r="D7" s="150"/>
      <c r="H7" s="1"/>
      <c r="I7"/>
      <c r="J7" s="284" t="s">
        <v>225</v>
      </c>
      <c r="K7"/>
      <c r="L7" s="1"/>
      <c r="O7" s="428" t="s">
        <v>60</v>
      </c>
      <c r="P7" s="428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</row>
    <row r="8" spans="1:56" s="147" customFormat="1" ht="15" x14ac:dyDescent="0.2">
      <c r="A8" s="146"/>
      <c r="D8" s="150"/>
      <c r="M8" s="147">
        <f>Pagina1!G7</f>
        <v>0</v>
      </c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</row>
    <row r="9" spans="1:56" s="147" customFormat="1" ht="15" x14ac:dyDescent="0.2">
      <c r="A9" s="146"/>
      <c r="D9" s="150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</row>
    <row r="10" spans="1:56" ht="12.75" x14ac:dyDescent="0.2">
      <c r="Q10" s="147"/>
    </row>
    <row r="11" spans="1:56" ht="12.75" x14ac:dyDescent="0.2">
      <c r="B11" s="152" t="e">
        <f>#REF!</f>
        <v>#REF!</v>
      </c>
      <c r="C11" s="153"/>
      <c r="E11" s="154"/>
      <c r="Q11" s="147"/>
    </row>
    <row r="12" spans="1:56" ht="12.75" x14ac:dyDescent="0.2">
      <c r="B12" s="211" t="e">
        <f>#REF!</f>
        <v>#REF!</v>
      </c>
      <c r="E12" s="154"/>
      <c r="Q12" s="147"/>
    </row>
    <row r="13" spans="1:56" ht="12.75" x14ac:dyDescent="0.2">
      <c r="B13" s="155"/>
      <c r="Q13" s="147"/>
    </row>
    <row r="14" spans="1:56" s="158" customFormat="1" ht="15.75" x14ac:dyDescent="0.2">
      <c r="A14" s="156"/>
      <c r="B14" s="413" t="s">
        <v>93</v>
      </c>
      <c r="C14" s="413"/>
      <c r="D14" s="413"/>
      <c r="E14" s="413"/>
      <c r="F14" s="413"/>
      <c r="G14" s="413"/>
      <c r="H14" s="413"/>
      <c r="I14" s="413"/>
      <c r="J14" s="413"/>
      <c r="K14" s="413"/>
      <c r="L14" s="413"/>
      <c r="M14" s="413"/>
      <c r="N14" s="413"/>
      <c r="O14" s="413"/>
      <c r="P14" s="413"/>
      <c r="Q14" s="14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</row>
    <row r="15" spans="1:56" ht="13.5" thickBot="1" x14ac:dyDescent="0.25">
      <c r="C15" s="159"/>
      <c r="E15" s="160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47"/>
    </row>
    <row r="16" spans="1:56" ht="13.5" customHeight="1" thickBot="1" x14ac:dyDescent="0.25">
      <c r="B16" s="414" t="s">
        <v>96</v>
      </c>
      <c r="C16" s="415"/>
      <c r="D16" s="415"/>
      <c r="E16" s="415"/>
      <c r="F16" s="415"/>
      <c r="G16" s="415"/>
      <c r="H16" s="415"/>
      <c r="I16" s="415"/>
      <c r="J16" s="415"/>
      <c r="K16" s="415"/>
      <c r="L16" s="415"/>
      <c r="M16" s="415"/>
      <c r="N16" s="415"/>
      <c r="O16" s="415"/>
      <c r="P16" s="416"/>
      <c r="Q16" s="147"/>
    </row>
    <row r="17" spans="1:56" s="163" customFormat="1" ht="15" customHeight="1" x14ac:dyDescent="0.2">
      <c r="A17" s="161"/>
      <c r="B17" s="417" t="s">
        <v>0</v>
      </c>
      <c r="C17" s="419" t="s">
        <v>29</v>
      </c>
      <c r="D17" s="419" t="s">
        <v>1</v>
      </c>
      <c r="E17" s="419" t="s">
        <v>3</v>
      </c>
      <c r="F17" s="419" t="s">
        <v>2</v>
      </c>
      <c r="G17" s="419" t="s">
        <v>8</v>
      </c>
      <c r="H17" s="421" t="s">
        <v>9</v>
      </c>
      <c r="I17" s="423" t="s">
        <v>15</v>
      </c>
      <c r="J17" s="424"/>
      <c r="K17" s="424"/>
      <c r="L17" s="425"/>
      <c r="M17" s="426" t="s">
        <v>16</v>
      </c>
      <c r="N17" s="419"/>
      <c r="O17" s="419"/>
      <c r="P17" s="427"/>
      <c r="Q17" s="147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</row>
    <row r="18" spans="1:56" s="163" customFormat="1" ht="19.5" customHeight="1" thickBot="1" x14ac:dyDescent="0.25">
      <c r="A18" s="161"/>
      <c r="B18" s="418"/>
      <c r="C18" s="420"/>
      <c r="D18" s="420"/>
      <c r="E18" s="420"/>
      <c r="F18" s="420"/>
      <c r="G18" s="420"/>
      <c r="H18" s="422"/>
      <c r="I18" s="164" t="s">
        <v>4</v>
      </c>
      <c r="J18" s="165" t="s">
        <v>5</v>
      </c>
      <c r="K18" s="165" t="s">
        <v>6</v>
      </c>
      <c r="L18" s="166" t="s">
        <v>7</v>
      </c>
      <c r="M18" s="165" t="s">
        <v>12</v>
      </c>
      <c r="N18" s="165" t="s">
        <v>13</v>
      </c>
      <c r="O18" s="165" t="s">
        <v>10</v>
      </c>
      <c r="P18" s="166" t="s">
        <v>11</v>
      </c>
      <c r="Q18" s="147"/>
      <c r="R18" s="162" t="s">
        <v>27</v>
      </c>
      <c r="S18" s="167" t="s">
        <v>4</v>
      </c>
      <c r="T18" s="167" t="s">
        <v>5</v>
      </c>
      <c r="U18" s="167" t="s">
        <v>6</v>
      </c>
      <c r="V18" s="167" t="s">
        <v>7</v>
      </c>
      <c r="W18" s="162"/>
      <c r="X18" s="168" t="s">
        <v>12</v>
      </c>
      <c r="Y18" s="168" t="s">
        <v>13</v>
      </c>
      <c r="Z18" s="168" t="s">
        <v>10</v>
      </c>
      <c r="AA18" s="169" t="s">
        <v>11</v>
      </c>
      <c r="AB18" s="162"/>
      <c r="AC18" s="162"/>
      <c r="AD18" s="162" t="s">
        <v>13</v>
      </c>
      <c r="AE18" s="162" t="s">
        <v>22</v>
      </c>
      <c r="AF18" s="162" t="s">
        <v>23</v>
      </c>
      <c r="AG18" s="162" t="s">
        <v>30</v>
      </c>
      <c r="AH18" s="162" t="s">
        <v>25</v>
      </c>
      <c r="AI18" s="162"/>
      <c r="AJ18" s="162"/>
      <c r="AK18" s="162"/>
      <c r="AL18" s="162"/>
      <c r="AM18" s="162"/>
      <c r="AN18" s="162"/>
      <c r="AO18" s="162" t="s">
        <v>39</v>
      </c>
      <c r="AP18" s="162" t="s">
        <v>24</v>
      </c>
      <c r="AQ18" s="162" t="s">
        <v>32</v>
      </c>
      <c r="AR18" s="162" t="s">
        <v>26</v>
      </c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</row>
    <row r="19" spans="1:56" ht="12.75" x14ac:dyDescent="0.2">
      <c r="B19" s="170">
        <v>1</v>
      </c>
      <c r="C19" s="171"/>
      <c r="D19" s="231"/>
      <c r="E19" s="171"/>
      <c r="F19" s="171"/>
      <c r="G19" s="171"/>
      <c r="H19" s="172"/>
      <c r="I19" s="170"/>
      <c r="J19" s="171"/>
      <c r="K19" s="171"/>
      <c r="L19" s="173"/>
      <c r="M19" s="174"/>
      <c r="N19" s="175"/>
      <c r="O19" s="176"/>
      <c r="P19" s="177"/>
      <c r="Q19" s="147"/>
      <c r="R19" s="145">
        <f>IF(F19="DL",0,G19)</f>
        <v>0</v>
      </c>
      <c r="S19" s="145">
        <f>IF(F19="DL",0,I19)</f>
        <v>0</v>
      </c>
      <c r="T19" s="145">
        <f>IF(F19="DL",0,J19)</f>
        <v>0</v>
      </c>
      <c r="U19" s="145">
        <f>IF(F19="DL",0,K19)</f>
        <v>0</v>
      </c>
      <c r="V19" s="145">
        <f>IF($F$19="DL",0,L19)</f>
        <v>0</v>
      </c>
      <c r="X19" s="145">
        <f t="shared" ref="X19:AA21" si="0">IF($F19="DL",0,M19)</f>
        <v>0</v>
      </c>
      <c r="Y19" s="145">
        <f t="shared" si="0"/>
        <v>0</v>
      </c>
      <c r="Z19" s="145">
        <f t="shared" si="0"/>
        <v>0</v>
      </c>
      <c r="AA19" s="145">
        <f t="shared" si="0"/>
        <v>0</v>
      </c>
      <c r="AC19" s="145">
        <f>IF(F19="DL",0,1)</f>
        <v>1</v>
      </c>
      <c r="AD19" s="145">
        <f>J19+K19+L19</f>
        <v>0</v>
      </c>
      <c r="AE19" s="145">
        <f>$AC19*IF($C19="F",$O19,0)</f>
        <v>0</v>
      </c>
      <c r="AF19" s="145">
        <f>$AC19*IF($C19="C",$O19,0)</f>
        <v>0</v>
      </c>
      <c r="AG19" s="145">
        <f>$AC19*IF($C19="D",$O19,0)</f>
        <v>0</v>
      </c>
      <c r="AH19" s="145">
        <f>$AC19*IF($C19="S",$O19,0)</f>
        <v>0</v>
      </c>
      <c r="AO19" s="145" t="e">
        <f>AC19*IF(#REF!&lt;&gt;"",O19,0)</f>
        <v>#REF!</v>
      </c>
      <c r="AP19" s="145">
        <f>IF(F19="DI",O19,0)</f>
        <v>0</v>
      </c>
      <c r="AQ19" s="145">
        <f>IF(F19="DO",O19,0)</f>
        <v>0</v>
      </c>
      <c r="AR19" s="145">
        <f>IF(F19="DL",O19,0)</f>
        <v>0</v>
      </c>
    </row>
    <row r="20" spans="1:56" ht="15" customHeight="1" x14ac:dyDescent="0.2">
      <c r="B20" s="178">
        <v>2</v>
      </c>
      <c r="C20" s="179"/>
      <c r="D20" s="204"/>
      <c r="E20" s="179"/>
      <c r="F20" s="179"/>
      <c r="G20" s="179"/>
      <c r="H20" s="180"/>
      <c r="I20" s="170"/>
      <c r="J20" s="171"/>
      <c r="K20" s="171"/>
      <c r="L20" s="173"/>
      <c r="M20" s="174"/>
      <c r="N20" s="175"/>
      <c r="O20" s="181"/>
      <c r="P20" s="182"/>
      <c r="Q20" s="147"/>
      <c r="R20" s="145">
        <f>IF(F20="DL",0,G20)</f>
        <v>0</v>
      </c>
      <c r="S20" s="145">
        <f>IF(F20="DL",0,I20)</f>
        <v>0</v>
      </c>
      <c r="T20" s="145">
        <f>IF(F20="DL",0,J20)</f>
        <v>0</v>
      </c>
      <c r="U20" s="145">
        <f>IF(F20="DL",0,K20)</f>
        <v>0</v>
      </c>
      <c r="V20" s="145">
        <f>IF(F20="DL",0,L20)</f>
        <v>0</v>
      </c>
      <c r="X20" s="145">
        <f t="shared" si="0"/>
        <v>0</v>
      </c>
      <c r="Y20" s="145">
        <f t="shared" si="0"/>
        <v>0</v>
      </c>
      <c r="Z20" s="145">
        <f t="shared" si="0"/>
        <v>0</v>
      </c>
      <c r="AA20" s="145">
        <f t="shared" si="0"/>
        <v>0</v>
      </c>
      <c r="AC20" s="145">
        <f>IF(F20="DL",0,1)</f>
        <v>1</v>
      </c>
      <c r="AD20" s="145">
        <f>J20+K20+L20</f>
        <v>0</v>
      </c>
      <c r="AE20" s="145">
        <f>$AC20*IF($C20="F",$O20,0)</f>
        <v>0</v>
      </c>
      <c r="AF20" s="145">
        <f>$AC20*IF($C20="C",$O20,0)</f>
        <v>0</v>
      </c>
      <c r="AG20" s="145">
        <f>$AC20*IF($C20="D",$O20,0)</f>
        <v>0</v>
      </c>
      <c r="AH20" s="145">
        <f>$AC20*IF($C20="S",$O20,0)</f>
        <v>0</v>
      </c>
      <c r="AO20" s="145" t="e">
        <f>AC20*IF(#REF!&lt;&gt;"",O20,0)</f>
        <v>#REF!</v>
      </c>
      <c r="AP20" s="145">
        <f>IF(F20="DI",O20,0)</f>
        <v>0</v>
      </c>
      <c r="AQ20" s="145">
        <f>IF(F20="DO",O20,0)</f>
        <v>0</v>
      </c>
      <c r="AR20" s="145">
        <f>IF(F20="DL",O20,0)</f>
        <v>0</v>
      </c>
    </row>
    <row r="21" spans="1:56" ht="15" customHeight="1" thickBot="1" x14ac:dyDescent="0.25">
      <c r="B21" s="183"/>
      <c r="C21" s="179"/>
      <c r="D21" s="184"/>
      <c r="E21" s="185"/>
      <c r="F21" s="179"/>
      <c r="G21" s="185"/>
      <c r="H21" s="186"/>
      <c r="I21" s="170"/>
      <c r="J21" s="171"/>
      <c r="K21" s="171"/>
      <c r="L21" s="173"/>
      <c r="M21" s="174"/>
      <c r="N21" s="175"/>
      <c r="O21" s="187"/>
      <c r="P21" s="188"/>
      <c r="Q21" s="147"/>
      <c r="R21" s="145">
        <f>IF(F21="DL",0,G21)</f>
        <v>0</v>
      </c>
      <c r="S21" s="145">
        <f>IF(F21="DL",0,I21)</f>
        <v>0</v>
      </c>
      <c r="T21" s="145">
        <f>IF(F21="DL",0,J21)</f>
        <v>0</v>
      </c>
      <c r="U21" s="145">
        <f>IF(F21="DL",0,K21)</f>
        <v>0</v>
      </c>
      <c r="V21" s="145">
        <f>IF(F21="DL",0,L21)</f>
        <v>0</v>
      </c>
      <c r="X21" s="145">
        <f t="shared" si="0"/>
        <v>0</v>
      </c>
      <c r="Y21" s="145">
        <f t="shared" si="0"/>
        <v>0</v>
      </c>
      <c r="Z21" s="145">
        <f t="shared" si="0"/>
        <v>0</v>
      </c>
      <c r="AA21" s="145">
        <f t="shared" si="0"/>
        <v>0</v>
      </c>
      <c r="AC21" s="145">
        <f>IF(F21="DL",0,1)</f>
        <v>1</v>
      </c>
      <c r="AD21" s="145">
        <f>J21+K21+L21</f>
        <v>0</v>
      </c>
      <c r="AE21" s="145">
        <f>$AC21*IF($C21="F",$O21,0)</f>
        <v>0</v>
      </c>
      <c r="AF21" s="145">
        <f>$AC21*IF($C21="C",$O21,0)</f>
        <v>0</v>
      </c>
      <c r="AG21" s="145">
        <f>$AC21*IF($C21="D",$O21,0)</f>
        <v>0</v>
      </c>
      <c r="AH21" s="145">
        <f>$AC21*IF($C21="S",$O21,0)</f>
        <v>0</v>
      </c>
      <c r="AO21" s="145" t="e">
        <f>AC21*IF(#REF!&lt;&gt;"",O21,0)</f>
        <v>#REF!</v>
      </c>
      <c r="AP21" s="145">
        <f>IF(F21="DI",O21,0)</f>
        <v>0</v>
      </c>
      <c r="AQ21" s="145">
        <f>IF(F21="DO",O21,0)</f>
        <v>0</v>
      </c>
      <c r="AR21" s="145">
        <f>IF(F21="DL",O21,0)</f>
        <v>0</v>
      </c>
    </row>
    <row r="22" spans="1:56" s="145" customFormat="1" ht="15" customHeight="1" thickBot="1" x14ac:dyDescent="0.25">
      <c r="A22" s="143"/>
      <c r="B22" s="402" t="s">
        <v>91</v>
      </c>
      <c r="C22" s="403"/>
      <c r="D22" s="403"/>
      <c r="E22" s="403"/>
      <c r="F22" s="404"/>
      <c r="G22" s="408"/>
      <c r="H22" s="189"/>
      <c r="I22" s="190"/>
      <c r="J22" s="190"/>
      <c r="K22" s="190"/>
      <c r="L22" s="191"/>
      <c r="M22" s="192"/>
      <c r="N22" s="193"/>
      <c r="O22" s="193"/>
      <c r="P22" s="194"/>
      <c r="Q22" s="147"/>
      <c r="R22" s="195">
        <f>SUM(R19:R21)</f>
        <v>0</v>
      </c>
      <c r="S22" s="195">
        <f>SUM(S19:S21)</f>
        <v>0</v>
      </c>
      <c r="T22" s="195">
        <f>SUM(T19:T21)</f>
        <v>0</v>
      </c>
      <c r="U22" s="195">
        <f>SUM(U19:U21)</f>
        <v>0</v>
      </c>
      <c r="V22" s="195">
        <f>SUM(V19:V21)</f>
        <v>0</v>
      </c>
      <c r="W22" s="195"/>
      <c r="X22" s="195">
        <f>SUM(X19:X21)</f>
        <v>0</v>
      </c>
      <c r="Y22" s="195">
        <f>SUM(Y19:Y21)</f>
        <v>0</v>
      </c>
      <c r="Z22" s="195">
        <f>SUM(Z19:Z21)</f>
        <v>0</v>
      </c>
      <c r="AA22" s="195">
        <f>SUM(AA19:AA21)</f>
        <v>0</v>
      </c>
      <c r="AB22" s="195"/>
      <c r="AC22" s="195">
        <f t="shared" ref="AC22:AH22" si="1">SUM(AC19:AC21)</f>
        <v>3</v>
      </c>
      <c r="AD22" s="195">
        <f t="shared" si="1"/>
        <v>0</v>
      </c>
      <c r="AE22" s="195">
        <f t="shared" si="1"/>
        <v>0</v>
      </c>
      <c r="AF22" s="195">
        <f t="shared" si="1"/>
        <v>0</v>
      </c>
      <c r="AG22" s="195">
        <f t="shared" si="1"/>
        <v>0</v>
      </c>
      <c r="AH22" s="195">
        <f t="shared" si="1"/>
        <v>0</v>
      </c>
      <c r="AI22" s="195"/>
      <c r="AJ22" s="195"/>
      <c r="AK22" s="195"/>
      <c r="AL22" s="195"/>
      <c r="AM22" s="195"/>
      <c r="AN22" s="195"/>
      <c r="AO22" s="195" t="e">
        <f>SUM(AO19:AO21)</f>
        <v>#REF!</v>
      </c>
      <c r="AP22" s="195">
        <f>SUM(AP19:AP21)</f>
        <v>0</v>
      </c>
      <c r="AQ22" s="195">
        <f>SUM(AQ19:AQ21)</f>
        <v>0</v>
      </c>
      <c r="AR22" s="195">
        <f>SUM(AR19:AR21)</f>
        <v>0</v>
      </c>
    </row>
    <row r="23" spans="1:56" s="145" customFormat="1" ht="15" customHeight="1" thickBot="1" x14ac:dyDescent="0.25">
      <c r="A23" s="143"/>
      <c r="B23" s="405"/>
      <c r="C23" s="406"/>
      <c r="D23" s="406"/>
      <c r="E23" s="406"/>
      <c r="F23" s="407"/>
      <c r="G23" s="409"/>
      <c r="H23" s="196"/>
      <c r="I23" s="410"/>
      <c r="J23" s="411"/>
      <c r="K23" s="411"/>
      <c r="L23" s="412"/>
      <c r="M23" s="197"/>
      <c r="N23" s="197"/>
      <c r="O23" s="410"/>
      <c r="P23" s="412"/>
      <c r="Q23" s="147"/>
      <c r="T23" s="195">
        <f>I23</f>
        <v>0</v>
      </c>
      <c r="AC23" s="145">
        <f>IF(F23="DL",0,1)</f>
        <v>1</v>
      </c>
    </row>
    <row r="24" spans="1:56" s="145" customFormat="1" ht="12.75" customHeight="1" x14ac:dyDescent="0.2">
      <c r="A24" s="143"/>
      <c r="B24" s="198"/>
      <c r="C24" s="198"/>
      <c r="D24" s="198"/>
      <c r="E24" s="198"/>
      <c r="F24" s="198"/>
      <c r="G24" s="159"/>
      <c r="H24" s="153"/>
      <c r="I24" s="159"/>
      <c r="J24" s="159"/>
      <c r="K24" s="159"/>
      <c r="L24" s="159"/>
      <c r="M24" s="151"/>
      <c r="N24" s="151"/>
      <c r="O24" s="159"/>
      <c r="P24" s="159"/>
      <c r="Q24" s="147"/>
      <c r="T24" s="195"/>
    </row>
    <row r="25" spans="1:56" s="145" customFormat="1" ht="12.75" customHeight="1" x14ac:dyDescent="0.2">
      <c r="A25" s="143"/>
      <c r="B25" s="159"/>
      <c r="C25" s="159"/>
      <c r="D25" s="159"/>
      <c r="E25" s="159"/>
      <c r="F25" s="159"/>
      <c r="G25" s="159"/>
      <c r="H25" s="153"/>
      <c r="I25" s="159"/>
      <c r="J25" s="159"/>
      <c r="K25" s="159"/>
      <c r="L25" s="159"/>
      <c r="M25" s="151"/>
      <c r="N25" s="203"/>
      <c r="O25" s="159"/>
      <c r="P25" s="159"/>
      <c r="Q25" s="147"/>
      <c r="T25" s="195"/>
    </row>
    <row r="26" spans="1:56" s="145" customFormat="1" ht="12" customHeight="1" x14ac:dyDescent="0.2">
      <c r="A26" s="143"/>
      <c r="B26" s="211" t="str">
        <f>Pagina1!A49</f>
        <v>DECAN,</v>
      </c>
      <c r="C26" s="159"/>
      <c r="D26" s="159"/>
      <c r="E26" s="217">
        <f>Pagina1!F52</f>
        <v>0</v>
      </c>
      <c r="F26" s="159"/>
      <c r="G26" s="159"/>
      <c r="H26" s="153"/>
      <c r="I26" s="401" t="str">
        <f>Pagina1!I49</f>
        <v>DIRECTOR DEPARTAMENT,</v>
      </c>
      <c r="J26" s="401"/>
      <c r="K26" s="401"/>
      <c r="L26" s="401"/>
      <c r="M26" s="401"/>
      <c r="N26" s="401"/>
      <c r="O26" s="401"/>
      <c r="P26" s="401"/>
      <c r="Q26" s="401"/>
      <c r="T26" s="195"/>
    </row>
    <row r="27" spans="1:56" s="145" customFormat="1" ht="12.75" x14ac:dyDescent="0.2">
      <c r="A27" s="143"/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4"/>
      <c r="O27" s="151"/>
      <c r="P27" s="151"/>
      <c r="Q27" s="147"/>
    </row>
    <row r="28" spans="1:56" s="145" customFormat="1" ht="12.75" customHeight="1" x14ac:dyDescent="0.2">
      <c r="A28" s="143"/>
      <c r="B28" s="215">
        <f>Pagina1!A51</f>
        <v>0</v>
      </c>
      <c r="C28" s="155"/>
      <c r="D28" s="151"/>
      <c r="E28" s="216">
        <f>Pagina1!D54</f>
        <v>0</v>
      </c>
      <c r="F28" s="151"/>
      <c r="G28" s="151"/>
      <c r="H28" s="329">
        <f>Pagina1!G51</f>
        <v>0</v>
      </c>
      <c r="I28" s="329"/>
      <c r="J28" s="329"/>
      <c r="K28" s="329"/>
      <c r="L28" s="329"/>
      <c r="M28" s="329"/>
      <c r="N28" s="329"/>
      <c r="O28" s="329"/>
      <c r="P28" s="329"/>
      <c r="Q28" s="329"/>
    </row>
    <row r="29" spans="1:56" s="145" customFormat="1" ht="12.75" x14ac:dyDescent="0.2">
      <c r="A29" s="143"/>
      <c r="B29" s="151"/>
      <c r="C29" s="155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2"/>
      <c r="O29" s="151"/>
      <c r="P29" s="151"/>
      <c r="Q29" s="147"/>
    </row>
    <row r="30" spans="1:56" s="145" customFormat="1" ht="12.75" x14ac:dyDescent="0.2">
      <c r="A30" s="143"/>
      <c r="B30" s="151"/>
      <c r="C30" s="155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2"/>
      <c r="O30" s="151"/>
      <c r="P30" s="151"/>
      <c r="Q30" s="147"/>
    </row>
    <row r="31" spans="1:56" s="145" customFormat="1" x14ac:dyDescent="0.2">
      <c r="A31" s="143"/>
      <c r="B31" s="219"/>
      <c r="C31" s="219"/>
      <c r="D31" s="219"/>
      <c r="E31" s="151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</row>
    <row r="32" spans="1:56" s="145" customFormat="1" x14ac:dyDescent="0.2">
      <c r="A32" s="143"/>
      <c r="B32" s="219"/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</row>
    <row r="33" spans="1:1" s="145" customFormat="1" x14ac:dyDescent="0.2">
      <c r="A33" s="143"/>
    </row>
    <row r="34" spans="1:1" s="145" customFormat="1" x14ac:dyDescent="0.2">
      <c r="A34" s="143"/>
    </row>
    <row r="35" spans="1:1" s="145" customFormat="1" x14ac:dyDescent="0.2">
      <c r="A35" s="143"/>
    </row>
    <row r="36" spans="1:1" s="145" customFormat="1" x14ac:dyDescent="0.2">
      <c r="A36" s="143"/>
    </row>
    <row r="37" spans="1:1" s="145" customFormat="1" x14ac:dyDescent="0.2">
      <c r="A37" s="143"/>
    </row>
    <row r="38" spans="1:1" s="145" customFormat="1" x14ac:dyDescent="0.2">
      <c r="A38" s="143"/>
    </row>
    <row r="39" spans="1:1" s="145" customFormat="1" x14ac:dyDescent="0.2">
      <c r="A39" s="143"/>
    </row>
    <row r="40" spans="1:1" s="145" customFormat="1" x14ac:dyDescent="0.2">
      <c r="A40" s="143"/>
    </row>
    <row r="41" spans="1:1" s="145" customFormat="1" x14ac:dyDescent="0.2">
      <c r="A41" s="143"/>
    </row>
    <row r="42" spans="1:1" s="145" customFormat="1" x14ac:dyDescent="0.2">
      <c r="A42" s="143"/>
    </row>
    <row r="43" spans="1:1" s="145" customFormat="1" x14ac:dyDescent="0.2">
      <c r="A43" s="143"/>
    </row>
    <row r="44" spans="1:1" s="145" customFormat="1" x14ac:dyDescent="0.2">
      <c r="A44" s="143"/>
    </row>
    <row r="45" spans="1:1" s="145" customFormat="1" x14ac:dyDescent="0.2">
      <c r="A45" s="143"/>
    </row>
    <row r="46" spans="1:1" s="145" customFormat="1" x14ac:dyDescent="0.2">
      <c r="A46" s="143"/>
    </row>
    <row r="47" spans="1:1" s="145" customFormat="1" x14ac:dyDescent="0.2">
      <c r="A47" s="143"/>
    </row>
    <row r="48" spans="1:1" s="145" customFormat="1" x14ac:dyDescent="0.2">
      <c r="A48" s="143"/>
    </row>
    <row r="49" spans="1:1" s="145" customFormat="1" x14ac:dyDescent="0.2">
      <c r="A49" s="143"/>
    </row>
    <row r="50" spans="1:1" s="145" customFormat="1" x14ac:dyDescent="0.2">
      <c r="A50" s="143"/>
    </row>
    <row r="51" spans="1:1" s="145" customFormat="1" x14ac:dyDescent="0.2">
      <c r="A51" s="143"/>
    </row>
    <row r="52" spans="1:1" s="145" customFormat="1" x14ac:dyDescent="0.2">
      <c r="A52" s="143"/>
    </row>
    <row r="53" spans="1:1" s="145" customFormat="1" x14ac:dyDescent="0.2">
      <c r="A53" s="143"/>
    </row>
    <row r="54" spans="1:1" s="145" customFormat="1" x14ac:dyDescent="0.2">
      <c r="A54" s="143"/>
    </row>
    <row r="55" spans="1:1" s="145" customFormat="1" x14ac:dyDescent="0.2">
      <c r="A55" s="143"/>
    </row>
    <row r="56" spans="1:1" s="145" customFormat="1" x14ac:dyDescent="0.2">
      <c r="A56" s="143"/>
    </row>
    <row r="57" spans="1:1" s="145" customFormat="1" x14ac:dyDescent="0.2">
      <c r="A57" s="143"/>
    </row>
    <row r="58" spans="1:1" s="145" customFormat="1" x14ac:dyDescent="0.2">
      <c r="A58" s="143"/>
    </row>
    <row r="59" spans="1:1" s="145" customFormat="1" x14ac:dyDescent="0.2">
      <c r="A59" s="143"/>
    </row>
    <row r="60" spans="1:1" s="145" customFormat="1" x14ac:dyDescent="0.2">
      <c r="A60" s="143"/>
    </row>
    <row r="61" spans="1:1" s="145" customFormat="1" x14ac:dyDescent="0.2">
      <c r="A61" s="143"/>
    </row>
    <row r="62" spans="1:1" s="145" customFormat="1" x14ac:dyDescent="0.2">
      <c r="A62" s="143"/>
    </row>
    <row r="63" spans="1:1" s="145" customFormat="1" x14ac:dyDescent="0.2">
      <c r="A63" s="143"/>
    </row>
    <row r="64" spans="1:1" s="145" customFormat="1" x14ac:dyDescent="0.2">
      <c r="A64" s="143"/>
    </row>
    <row r="65" spans="1:1" s="145" customFormat="1" x14ac:dyDescent="0.2">
      <c r="A65" s="143"/>
    </row>
    <row r="66" spans="1:1" s="145" customFormat="1" x14ac:dyDescent="0.2">
      <c r="A66" s="143"/>
    </row>
    <row r="67" spans="1:1" s="145" customFormat="1" x14ac:dyDescent="0.2">
      <c r="A67" s="143"/>
    </row>
    <row r="68" spans="1:1" s="145" customFormat="1" x14ac:dyDescent="0.2">
      <c r="A68" s="143"/>
    </row>
    <row r="69" spans="1:1" s="145" customFormat="1" x14ac:dyDescent="0.2">
      <c r="A69" s="143"/>
    </row>
    <row r="70" spans="1:1" s="145" customFormat="1" x14ac:dyDescent="0.2">
      <c r="A70" s="143"/>
    </row>
    <row r="71" spans="1:1" s="145" customFormat="1" x14ac:dyDescent="0.2">
      <c r="A71" s="143"/>
    </row>
    <row r="72" spans="1:1" s="145" customFormat="1" x14ac:dyDescent="0.2">
      <c r="A72" s="143"/>
    </row>
    <row r="73" spans="1:1" s="145" customFormat="1" x14ac:dyDescent="0.2">
      <c r="A73" s="143"/>
    </row>
    <row r="74" spans="1:1" s="145" customFormat="1" x14ac:dyDescent="0.2">
      <c r="A74" s="143"/>
    </row>
    <row r="75" spans="1:1" s="145" customFormat="1" x14ac:dyDescent="0.2">
      <c r="A75" s="143"/>
    </row>
    <row r="76" spans="1:1" s="145" customFormat="1" x14ac:dyDescent="0.2">
      <c r="A76" s="143"/>
    </row>
    <row r="77" spans="1:1" s="145" customFormat="1" x14ac:dyDescent="0.2">
      <c r="A77" s="143"/>
    </row>
    <row r="78" spans="1:1" s="145" customFormat="1" x14ac:dyDescent="0.2">
      <c r="A78" s="143"/>
    </row>
    <row r="79" spans="1:1" s="145" customFormat="1" x14ac:dyDescent="0.2">
      <c r="A79" s="143"/>
    </row>
    <row r="80" spans="1:1" s="145" customFormat="1" x14ac:dyDescent="0.2">
      <c r="A80" s="143"/>
    </row>
    <row r="81" spans="1:1" s="145" customFormat="1" x14ac:dyDescent="0.2">
      <c r="A81" s="143"/>
    </row>
    <row r="82" spans="1:1" s="145" customFormat="1" x14ac:dyDescent="0.2">
      <c r="A82" s="143"/>
    </row>
    <row r="83" spans="1:1" s="145" customFormat="1" x14ac:dyDescent="0.2">
      <c r="A83" s="143"/>
    </row>
    <row r="84" spans="1:1" s="145" customFormat="1" x14ac:dyDescent="0.2">
      <c r="A84" s="143"/>
    </row>
    <row r="85" spans="1:1" s="145" customFormat="1" x14ac:dyDescent="0.2">
      <c r="A85" s="143"/>
    </row>
    <row r="86" spans="1:1" s="145" customFormat="1" x14ac:dyDescent="0.2">
      <c r="A86" s="143"/>
    </row>
    <row r="87" spans="1:1" s="145" customFormat="1" x14ac:dyDescent="0.2">
      <c r="A87" s="143"/>
    </row>
    <row r="88" spans="1:1" s="145" customFormat="1" x14ac:dyDescent="0.2">
      <c r="A88" s="143"/>
    </row>
    <row r="89" spans="1:1" s="145" customFormat="1" x14ac:dyDescent="0.2">
      <c r="A89" s="143"/>
    </row>
    <row r="90" spans="1:1" s="145" customFormat="1" x14ac:dyDescent="0.2">
      <c r="A90" s="143"/>
    </row>
    <row r="91" spans="1:1" s="145" customFormat="1" x14ac:dyDescent="0.2">
      <c r="A91" s="143"/>
    </row>
    <row r="92" spans="1:1" s="145" customFormat="1" x14ac:dyDescent="0.2">
      <c r="A92" s="143"/>
    </row>
    <row r="93" spans="1:1" s="145" customFormat="1" x14ac:dyDescent="0.2">
      <c r="A93" s="143"/>
    </row>
    <row r="94" spans="1:1" s="145" customFormat="1" x14ac:dyDescent="0.2">
      <c r="A94" s="143"/>
    </row>
    <row r="95" spans="1:1" s="145" customFormat="1" x14ac:dyDescent="0.2">
      <c r="A95" s="143"/>
    </row>
    <row r="96" spans="1:1" s="145" customFormat="1" x14ac:dyDescent="0.2">
      <c r="A96" s="143"/>
    </row>
    <row r="97" spans="1:1" s="145" customFormat="1" x14ac:dyDescent="0.2">
      <c r="A97" s="143"/>
    </row>
    <row r="98" spans="1:1" s="145" customFormat="1" x14ac:dyDescent="0.2">
      <c r="A98" s="143"/>
    </row>
    <row r="99" spans="1:1" s="145" customFormat="1" x14ac:dyDescent="0.2">
      <c r="A99" s="143"/>
    </row>
    <row r="100" spans="1:1" s="145" customFormat="1" x14ac:dyDescent="0.2">
      <c r="A100" s="143"/>
    </row>
    <row r="101" spans="1:1" s="145" customFormat="1" x14ac:dyDescent="0.2">
      <c r="A101" s="143"/>
    </row>
    <row r="102" spans="1:1" s="145" customFormat="1" x14ac:dyDescent="0.2">
      <c r="A102" s="143"/>
    </row>
    <row r="103" spans="1:1" s="145" customFormat="1" x14ac:dyDescent="0.2">
      <c r="A103" s="143"/>
    </row>
    <row r="104" spans="1:1" s="145" customFormat="1" x14ac:dyDescent="0.2">
      <c r="A104" s="143"/>
    </row>
    <row r="105" spans="1:1" s="145" customFormat="1" x14ac:dyDescent="0.2">
      <c r="A105" s="143"/>
    </row>
    <row r="106" spans="1:1" s="145" customFormat="1" x14ac:dyDescent="0.2">
      <c r="A106" s="143"/>
    </row>
    <row r="107" spans="1:1" s="145" customFormat="1" x14ac:dyDescent="0.2">
      <c r="A107" s="143"/>
    </row>
    <row r="108" spans="1:1" s="145" customFormat="1" x14ac:dyDescent="0.2">
      <c r="A108" s="143"/>
    </row>
    <row r="109" spans="1:1" s="145" customFormat="1" x14ac:dyDescent="0.2">
      <c r="A109" s="143"/>
    </row>
    <row r="110" spans="1:1" s="145" customFormat="1" x14ac:dyDescent="0.2">
      <c r="A110" s="143"/>
    </row>
    <row r="111" spans="1:1" s="145" customFormat="1" x14ac:dyDescent="0.2">
      <c r="A111" s="143"/>
    </row>
    <row r="112" spans="1:1" s="145" customFormat="1" x14ac:dyDescent="0.2">
      <c r="A112" s="143"/>
    </row>
    <row r="113" spans="1:1" s="145" customFormat="1" x14ac:dyDescent="0.2">
      <c r="A113" s="143"/>
    </row>
    <row r="114" spans="1:1" s="145" customFormat="1" x14ac:dyDescent="0.2">
      <c r="A114" s="143"/>
    </row>
    <row r="115" spans="1:1" s="145" customFormat="1" x14ac:dyDescent="0.2">
      <c r="A115" s="143"/>
    </row>
    <row r="116" spans="1:1" s="145" customFormat="1" x14ac:dyDescent="0.2">
      <c r="A116" s="143"/>
    </row>
    <row r="117" spans="1:1" s="145" customFormat="1" x14ac:dyDescent="0.2">
      <c r="A117" s="143"/>
    </row>
    <row r="118" spans="1:1" s="145" customFormat="1" x14ac:dyDescent="0.2">
      <c r="A118" s="143"/>
    </row>
    <row r="119" spans="1:1" s="145" customFormat="1" x14ac:dyDescent="0.2">
      <c r="A119" s="143"/>
    </row>
    <row r="120" spans="1:1" s="145" customFormat="1" x14ac:dyDescent="0.2">
      <c r="A120" s="143"/>
    </row>
    <row r="121" spans="1:1" s="145" customFormat="1" x14ac:dyDescent="0.2">
      <c r="A121" s="143"/>
    </row>
    <row r="122" spans="1:1" s="145" customFormat="1" x14ac:dyDescent="0.2">
      <c r="A122" s="143"/>
    </row>
    <row r="123" spans="1:1" s="145" customFormat="1" x14ac:dyDescent="0.2">
      <c r="A123" s="143"/>
    </row>
    <row r="124" spans="1:1" s="145" customFormat="1" x14ac:dyDescent="0.2">
      <c r="A124" s="143"/>
    </row>
    <row r="125" spans="1:1" s="145" customFormat="1" x14ac:dyDescent="0.2">
      <c r="A125" s="143"/>
    </row>
    <row r="126" spans="1:1" s="145" customFormat="1" x14ac:dyDescent="0.2">
      <c r="A126" s="143"/>
    </row>
    <row r="127" spans="1:1" s="145" customFormat="1" x14ac:dyDescent="0.2">
      <c r="A127" s="143"/>
    </row>
    <row r="128" spans="1:1" s="145" customFormat="1" x14ac:dyDescent="0.2">
      <c r="A128" s="143"/>
    </row>
    <row r="129" spans="1:1" s="145" customFormat="1" x14ac:dyDescent="0.2">
      <c r="A129" s="143"/>
    </row>
    <row r="130" spans="1:1" s="145" customFormat="1" x14ac:dyDescent="0.2">
      <c r="A130" s="143"/>
    </row>
    <row r="131" spans="1:1" s="145" customFormat="1" x14ac:dyDescent="0.2">
      <c r="A131" s="143"/>
    </row>
    <row r="132" spans="1:1" s="145" customFormat="1" x14ac:dyDescent="0.2">
      <c r="A132" s="143"/>
    </row>
    <row r="133" spans="1:1" s="145" customFormat="1" x14ac:dyDescent="0.2">
      <c r="A133" s="143"/>
    </row>
    <row r="134" spans="1:1" s="145" customFormat="1" x14ac:dyDescent="0.2">
      <c r="A134" s="143"/>
    </row>
    <row r="135" spans="1:1" s="145" customFormat="1" x14ac:dyDescent="0.2">
      <c r="A135" s="143"/>
    </row>
    <row r="136" spans="1:1" s="145" customFormat="1" x14ac:dyDescent="0.2">
      <c r="A136" s="143"/>
    </row>
    <row r="137" spans="1:1" s="145" customFormat="1" x14ac:dyDescent="0.2">
      <c r="A137" s="143"/>
    </row>
    <row r="138" spans="1:1" s="145" customFormat="1" x14ac:dyDescent="0.2">
      <c r="A138" s="143"/>
    </row>
    <row r="139" spans="1:1" s="145" customFormat="1" x14ac:dyDescent="0.2">
      <c r="A139" s="143"/>
    </row>
    <row r="140" spans="1:1" s="145" customFormat="1" x14ac:dyDescent="0.2">
      <c r="A140" s="143"/>
    </row>
    <row r="141" spans="1:1" s="145" customFormat="1" x14ac:dyDescent="0.2">
      <c r="A141" s="143"/>
    </row>
    <row r="142" spans="1:1" s="145" customFormat="1" x14ac:dyDescent="0.2">
      <c r="A142" s="143"/>
    </row>
    <row r="143" spans="1:1" s="145" customFormat="1" x14ac:dyDescent="0.2">
      <c r="A143" s="143"/>
    </row>
    <row r="144" spans="1:1" s="145" customFormat="1" x14ac:dyDescent="0.2">
      <c r="A144" s="143"/>
    </row>
    <row r="145" spans="1:1" s="145" customFormat="1" x14ac:dyDescent="0.2">
      <c r="A145" s="143"/>
    </row>
    <row r="146" spans="1:1" s="145" customFormat="1" x14ac:dyDescent="0.2">
      <c r="A146" s="143"/>
    </row>
    <row r="147" spans="1:1" s="145" customFormat="1" x14ac:dyDescent="0.2">
      <c r="A147" s="143"/>
    </row>
    <row r="148" spans="1:1" s="145" customFormat="1" x14ac:dyDescent="0.2">
      <c r="A148" s="143"/>
    </row>
    <row r="149" spans="1:1" s="145" customFormat="1" x14ac:dyDescent="0.2">
      <c r="A149" s="143"/>
    </row>
    <row r="150" spans="1:1" s="145" customFormat="1" x14ac:dyDescent="0.2">
      <c r="A150" s="143"/>
    </row>
    <row r="151" spans="1:1" s="145" customFormat="1" x14ac:dyDescent="0.2">
      <c r="A151" s="143"/>
    </row>
    <row r="152" spans="1:1" s="145" customFormat="1" x14ac:dyDescent="0.2">
      <c r="A152" s="143"/>
    </row>
    <row r="153" spans="1:1" s="145" customFormat="1" x14ac:dyDescent="0.2">
      <c r="A153" s="143"/>
    </row>
    <row r="154" spans="1:1" s="145" customFormat="1" x14ac:dyDescent="0.2">
      <c r="A154" s="143"/>
    </row>
    <row r="155" spans="1:1" s="145" customFormat="1" x14ac:dyDescent="0.2">
      <c r="A155" s="143"/>
    </row>
    <row r="156" spans="1:1" s="145" customFormat="1" x14ac:dyDescent="0.2">
      <c r="A156" s="143"/>
    </row>
    <row r="157" spans="1:1" s="145" customFormat="1" x14ac:dyDescent="0.2">
      <c r="A157" s="143"/>
    </row>
    <row r="158" spans="1:1" s="145" customFormat="1" x14ac:dyDescent="0.2">
      <c r="A158" s="143"/>
    </row>
    <row r="159" spans="1:1" s="145" customFormat="1" x14ac:dyDescent="0.2">
      <c r="A159" s="143"/>
    </row>
    <row r="160" spans="1:1" s="145" customFormat="1" x14ac:dyDescent="0.2">
      <c r="A160" s="143"/>
    </row>
    <row r="161" spans="1:1" s="145" customFormat="1" x14ac:dyDescent="0.2">
      <c r="A161" s="143"/>
    </row>
    <row r="162" spans="1:1" s="145" customFormat="1" x14ac:dyDescent="0.2">
      <c r="A162" s="143"/>
    </row>
    <row r="163" spans="1:1" s="145" customFormat="1" x14ac:dyDescent="0.2">
      <c r="A163" s="143"/>
    </row>
    <row r="164" spans="1:1" s="145" customFormat="1" x14ac:dyDescent="0.2">
      <c r="A164" s="143"/>
    </row>
    <row r="165" spans="1:1" s="145" customFormat="1" x14ac:dyDescent="0.2">
      <c r="A165" s="143"/>
    </row>
    <row r="166" spans="1:1" s="145" customFormat="1" x14ac:dyDescent="0.2">
      <c r="A166" s="143"/>
    </row>
    <row r="167" spans="1:1" s="145" customFormat="1" x14ac:dyDescent="0.2">
      <c r="A167" s="143"/>
    </row>
    <row r="168" spans="1:1" s="145" customFormat="1" x14ac:dyDescent="0.2">
      <c r="A168" s="143"/>
    </row>
    <row r="169" spans="1:1" s="145" customFormat="1" x14ac:dyDescent="0.2">
      <c r="A169" s="143"/>
    </row>
    <row r="170" spans="1:1" s="145" customFormat="1" x14ac:dyDescent="0.2">
      <c r="A170" s="143"/>
    </row>
    <row r="171" spans="1:1" s="145" customFormat="1" x14ac:dyDescent="0.2">
      <c r="A171" s="143"/>
    </row>
    <row r="172" spans="1:1" s="145" customFormat="1" x14ac:dyDescent="0.2">
      <c r="A172" s="143"/>
    </row>
    <row r="173" spans="1:1" s="145" customFormat="1" x14ac:dyDescent="0.2">
      <c r="A173" s="143"/>
    </row>
    <row r="174" spans="1:1" s="145" customFormat="1" x14ac:dyDescent="0.2">
      <c r="A174" s="143"/>
    </row>
    <row r="175" spans="1:1" s="145" customFormat="1" x14ac:dyDescent="0.2">
      <c r="A175" s="143"/>
    </row>
    <row r="176" spans="1:1" s="145" customFormat="1" x14ac:dyDescent="0.2">
      <c r="A176" s="143"/>
    </row>
    <row r="177" spans="1:1" s="145" customFormat="1" x14ac:dyDescent="0.2">
      <c r="A177" s="143"/>
    </row>
    <row r="178" spans="1:1" s="145" customFormat="1" x14ac:dyDescent="0.2">
      <c r="A178" s="143"/>
    </row>
    <row r="179" spans="1:1" s="145" customFormat="1" x14ac:dyDescent="0.2">
      <c r="A179" s="143"/>
    </row>
    <row r="180" spans="1:1" s="145" customFormat="1" x14ac:dyDescent="0.2">
      <c r="A180" s="143"/>
    </row>
    <row r="181" spans="1:1" s="145" customFormat="1" x14ac:dyDescent="0.2">
      <c r="A181" s="143"/>
    </row>
    <row r="182" spans="1:1" s="145" customFormat="1" x14ac:dyDescent="0.2">
      <c r="A182" s="143"/>
    </row>
    <row r="183" spans="1:1" s="145" customFormat="1" x14ac:dyDescent="0.2">
      <c r="A183" s="143"/>
    </row>
    <row r="184" spans="1:1" s="145" customFormat="1" x14ac:dyDescent="0.2">
      <c r="A184" s="143"/>
    </row>
    <row r="185" spans="1:1" s="145" customFormat="1" x14ac:dyDescent="0.2">
      <c r="A185" s="143"/>
    </row>
    <row r="186" spans="1:1" s="145" customFormat="1" x14ac:dyDescent="0.2">
      <c r="A186" s="143"/>
    </row>
    <row r="187" spans="1:1" s="145" customFormat="1" x14ac:dyDescent="0.2">
      <c r="A187" s="143"/>
    </row>
    <row r="188" spans="1:1" s="145" customFormat="1" x14ac:dyDescent="0.2">
      <c r="A188" s="143"/>
    </row>
    <row r="189" spans="1:1" s="145" customFormat="1" x14ac:dyDescent="0.2">
      <c r="A189" s="143"/>
    </row>
    <row r="190" spans="1:1" s="145" customFormat="1" x14ac:dyDescent="0.2">
      <c r="A190" s="143"/>
    </row>
    <row r="191" spans="1:1" s="145" customFormat="1" x14ac:dyDescent="0.2">
      <c r="A191" s="143"/>
    </row>
    <row r="192" spans="1:1" s="145" customFormat="1" x14ac:dyDescent="0.2">
      <c r="A192" s="143"/>
    </row>
    <row r="193" spans="1:1" s="145" customFormat="1" x14ac:dyDescent="0.2">
      <c r="A193" s="143"/>
    </row>
    <row r="194" spans="1:1" s="145" customFormat="1" x14ac:dyDescent="0.2">
      <c r="A194" s="143"/>
    </row>
    <row r="195" spans="1:1" s="145" customFormat="1" x14ac:dyDescent="0.2">
      <c r="A195" s="143"/>
    </row>
    <row r="196" spans="1:1" s="145" customFormat="1" x14ac:dyDescent="0.2">
      <c r="A196" s="143"/>
    </row>
    <row r="197" spans="1:1" s="145" customFormat="1" x14ac:dyDescent="0.2">
      <c r="A197" s="143"/>
    </row>
    <row r="198" spans="1:1" s="145" customFormat="1" x14ac:dyDescent="0.2">
      <c r="A198" s="143"/>
    </row>
    <row r="199" spans="1:1" s="145" customFormat="1" x14ac:dyDescent="0.2">
      <c r="A199" s="143"/>
    </row>
    <row r="200" spans="1:1" s="145" customFormat="1" x14ac:dyDescent="0.2">
      <c r="A200" s="143"/>
    </row>
    <row r="201" spans="1:1" s="145" customFormat="1" x14ac:dyDescent="0.2">
      <c r="A201" s="143"/>
    </row>
    <row r="202" spans="1:1" s="145" customFormat="1" x14ac:dyDescent="0.2">
      <c r="A202" s="143"/>
    </row>
    <row r="203" spans="1:1" s="145" customFormat="1" x14ac:dyDescent="0.2">
      <c r="A203" s="143"/>
    </row>
    <row r="204" spans="1:1" s="145" customFormat="1" x14ac:dyDescent="0.2">
      <c r="A204" s="143"/>
    </row>
    <row r="205" spans="1:1" s="145" customFormat="1" x14ac:dyDescent="0.2">
      <c r="A205" s="143"/>
    </row>
    <row r="206" spans="1:1" s="145" customFormat="1" x14ac:dyDescent="0.2">
      <c r="A206" s="143"/>
    </row>
    <row r="207" spans="1:1" s="145" customFormat="1" x14ac:dyDescent="0.2">
      <c r="A207" s="143"/>
    </row>
    <row r="208" spans="1:1" s="145" customFormat="1" x14ac:dyDescent="0.2">
      <c r="A208" s="143"/>
    </row>
    <row r="209" spans="1:1" s="145" customFormat="1" x14ac:dyDescent="0.2">
      <c r="A209" s="143"/>
    </row>
    <row r="210" spans="1:1" s="145" customFormat="1" x14ac:dyDescent="0.2">
      <c r="A210" s="143"/>
    </row>
    <row r="211" spans="1:1" s="145" customFormat="1" x14ac:dyDescent="0.2">
      <c r="A211" s="143"/>
    </row>
    <row r="212" spans="1:1" s="145" customFormat="1" x14ac:dyDescent="0.2">
      <c r="A212" s="143"/>
    </row>
    <row r="213" spans="1:1" s="145" customFormat="1" x14ac:dyDescent="0.2">
      <c r="A213" s="143"/>
    </row>
    <row r="214" spans="1:1" s="145" customFormat="1" x14ac:dyDescent="0.2">
      <c r="A214" s="143"/>
    </row>
    <row r="215" spans="1:1" s="145" customFormat="1" x14ac:dyDescent="0.2">
      <c r="A215" s="143"/>
    </row>
    <row r="216" spans="1:1" s="145" customFormat="1" x14ac:dyDescent="0.2">
      <c r="A216" s="143"/>
    </row>
    <row r="217" spans="1:1" s="145" customFormat="1" x14ac:dyDescent="0.2">
      <c r="A217" s="143"/>
    </row>
    <row r="218" spans="1:1" s="145" customFormat="1" x14ac:dyDescent="0.2">
      <c r="A218" s="143"/>
    </row>
    <row r="219" spans="1:1" s="145" customFormat="1" x14ac:dyDescent="0.2">
      <c r="A219" s="143"/>
    </row>
    <row r="220" spans="1:1" s="145" customFormat="1" x14ac:dyDescent="0.2">
      <c r="A220" s="143"/>
    </row>
    <row r="221" spans="1:1" s="145" customFormat="1" x14ac:dyDescent="0.2">
      <c r="A221" s="143"/>
    </row>
    <row r="222" spans="1:1" s="145" customFormat="1" x14ac:dyDescent="0.2">
      <c r="A222" s="143"/>
    </row>
    <row r="223" spans="1:1" s="145" customFormat="1" x14ac:dyDescent="0.2">
      <c r="A223" s="143"/>
    </row>
    <row r="224" spans="1:1" s="145" customFormat="1" x14ac:dyDescent="0.2">
      <c r="A224" s="143"/>
    </row>
    <row r="225" spans="1:1" s="145" customFormat="1" x14ac:dyDescent="0.2">
      <c r="A225" s="143"/>
    </row>
    <row r="226" spans="1:1" s="145" customFormat="1" x14ac:dyDescent="0.2">
      <c r="A226" s="143"/>
    </row>
    <row r="227" spans="1:1" s="145" customFormat="1" x14ac:dyDescent="0.2">
      <c r="A227" s="143"/>
    </row>
    <row r="228" spans="1:1" s="145" customFormat="1" x14ac:dyDescent="0.2">
      <c r="A228" s="143"/>
    </row>
    <row r="229" spans="1:1" s="145" customFormat="1" x14ac:dyDescent="0.2">
      <c r="A229" s="143"/>
    </row>
    <row r="230" spans="1:1" s="145" customFormat="1" x14ac:dyDescent="0.2">
      <c r="A230" s="143"/>
    </row>
    <row r="231" spans="1:1" s="145" customFormat="1" x14ac:dyDescent="0.2">
      <c r="A231" s="143"/>
    </row>
    <row r="232" spans="1:1" s="145" customFormat="1" x14ac:dyDescent="0.2">
      <c r="A232" s="143"/>
    </row>
    <row r="233" spans="1:1" s="145" customFormat="1" x14ac:dyDescent="0.2">
      <c r="A233" s="143"/>
    </row>
    <row r="234" spans="1:1" s="145" customFormat="1" x14ac:dyDescent="0.2">
      <c r="A234" s="143"/>
    </row>
    <row r="235" spans="1:1" s="145" customFormat="1" x14ac:dyDescent="0.2">
      <c r="A235" s="143"/>
    </row>
    <row r="236" spans="1:1" s="145" customFormat="1" x14ac:dyDescent="0.2">
      <c r="A236" s="143"/>
    </row>
    <row r="237" spans="1:1" s="145" customFormat="1" x14ac:dyDescent="0.2">
      <c r="A237" s="143"/>
    </row>
    <row r="238" spans="1:1" s="145" customFormat="1" x14ac:dyDescent="0.2">
      <c r="A238" s="143"/>
    </row>
    <row r="239" spans="1:1" s="145" customFormat="1" x14ac:dyDescent="0.2">
      <c r="A239" s="143"/>
    </row>
    <row r="240" spans="1:1" s="145" customFormat="1" x14ac:dyDescent="0.2">
      <c r="A240" s="143"/>
    </row>
    <row r="241" spans="1:1" s="145" customFormat="1" x14ac:dyDescent="0.2">
      <c r="A241" s="143"/>
    </row>
    <row r="242" spans="1:1" s="145" customFormat="1" x14ac:dyDescent="0.2">
      <c r="A242" s="143"/>
    </row>
    <row r="243" spans="1:1" s="145" customFormat="1" x14ac:dyDescent="0.2">
      <c r="A243" s="143"/>
    </row>
    <row r="244" spans="1:1" s="145" customFormat="1" x14ac:dyDescent="0.2">
      <c r="A244" s="143"/>
    </row>
    <row r="245" spans="1:1" s="145" customFormat="1" x14ac:dyDescent="0.2">
      <c r="A245" s="143"/>
    </row>
    <row r="246" spans="1:1" s="145" customFormat="1" x14ac:dyDescent="0.2">
      <c r="A246" s="143"/>
    </row>
    <row r="247" spans="1:1" s="145" customFormat="1" x14ac:dyDescent="0.2">
      <c r="A247" s="143"/>
    </row>
    <row r="248" spans="1:1" s="145" customFormat="1" x14ac:dyDescent="0.2">
      <c r="A248" s="143"/>
    </row>
    <row r="249" spans="1:1" s="145" customFormat="1" x14ac:dyDescent="0.2">
      <c r="A249" s="143"/>
    </row>
    <row r="250" spans="1:1" s="145" customFormat="1" x14ac:dyDescent="0.2">
      <c r="A250" s="143"/>
    </row>
    <row r="251" spans="1:1" s="145" customFormat="1" x14ac:dyDescent="0.2">
      <c r="A251" s="143"/>
    </row>
    <row r="252" spans="1:1" s="145" customFormat="1" x14ac:dyDescent="0.2">
      <c r="A252" s="143"/>
    </row>
    <row r="253" spans="1:1" s="145" customFormat="1" x14ac:dyDescent="0.2">
      <c r="A253" s="143"/>
    </row>
    <row r="254" spans="1:1" s="145" customFormat="1" x14ac:dyDescent="0.2">
      <c r="A254" s="143"/>
    </row>
    <row r="255" spans="1:1" s="145" customFormat="1" x14ac:dyDescent="0.2">
      <c r="A255" s="143"/>
    </row>
    <row r="256" spans="1:1" s="145" customFormat="1" x14ac:dyDescent="0.2">
      <c r="A256" s="143"/>
    </row>
    <row r="257" spans="1:1" s="145" customFormat="1" x14ac:dyDescent="0.2">
      <c r="A257" s="143"/>
    </row>
    <row r="258" spans="1:1" s="145" customFormat="1" x14ac:dyDescent="0.2">
      <c r="A258" s="143"/>
    </row>
    <row r="259" spans="1:1" s="145" customFormat="1" x14ac:dyDescent="0.2">
      <c r="A259" s="143"/>
    </row>
    <row r="260" spans="1:1" s="145" customFormat="1" x14ac:dyDescent="0.2">
      <c r="A260" s="143"/>
    </row>
  </sheetData>
  <mergeCells count="19">
    <mergeCell ref="B5:P5"/>
    <mergeCell ref="B14:P14"/>
    <mergeCell ref="B16:P16"/>
    <mergeCell ref="B17:B18"/>
    <mergeCell ref="C17:C18"/>
    <mergeCell ref="D17:D18"/>
    <mergeCell ref="E17:E18"/>
    <mergeCell ref="F17:F18"/>
    <mergeCell ref="G17:G18"/>
    <mergeCell ref="H17:H18"/>
    <mergeCell ref="I17:L17"/>
    <mergeCell ref="M17:P17"/>
    <mergeCell ref="O7:P7"/>
    <mergeCell ref="H28:Q28"/>
    <mergeCell ref="I26:Q26"/>
    <mergeCell ref="B22:F23"/>
    <mergeCell ref="G22:G23"/>
    <mergeCell ref="I23:L23"/>
    <mergeCell ref="O23:P23"/>
  </mergeCells>
  <phoneticPr fontId="0" type="noConversion"/>
  <pageMargins left="0.55118110236220474" right="0.47244094488188981" top="0.51181102362204722" bottom="0.70866141732283472" header="0.15748031496062992" footer="0.19685039370078741"/>
  <pageSetup paperSize="9" scale="97" orientation="portrait" r:id="rId1"/>
  <headerFooter alignWithMargins="0">
    <oddFooter>&amp;LF 794.24/Ed.01_F01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1"/>
  <sheetViews>
    <sheetView workbookViewId="0">
      <selection activeCell="N11" sqref="N11"/>
    </sheetView>
  </sheetViews>
  <sheetFormatPr defaultRowHeight="12.75" x14ac:dyDescent="0.2"/>
  <sheetData>
    <row r="2" spans="1:16" ht="15" x14ac:dyDescent="0.2">
      <c r="A2" s="24" t="s">
        <v>97</v>
      </c>
      <c r="B2" s="147"/>
      <c r="C2" s="147"/>
      <c r="D2" s="147"/>
      <c r="E2" s="147"/>
      <c r="F2" s="147"/>
      <c r="G2" s="147"/>
      <c r="J2" s="285" t="s">
        <v>225</v>
      </c>
      <c r="K2" s="285"/>
      <c r="L2" s="285"/>
      <c r="M2" s="147" t="s">
        <v>60</v>
      </c>
      <c r="N2" s="147"/>
      <c r="O2" s="147"/>
      <c r="P2" s="147"/>
    </row>
    <row r="3" spans="1:16" ht="15" x14ac:dyDescent="0.2">
      <c r="A3" s="148" t="str">
        <f>[1]Pagina1!D3</f>
        <v>FACULTATEA DE INGINERIE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16" x14ac:dyDescent="0.2">
      <c r="A4" s="429" t="s">
        <v>223</v>
      </c>
      <c r="B4" s="429"/>
      <c r="C4" s="429"/>
      <c r="D4" s="429"/>
      <c r="E4" s="429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</row>
    <row r="5" spans="1:16" ht="15.75" x14ac:dyDescent="0.2">
      <c r="A5" s="413" t="s">
        <v>19</v>
      </c>
      <c r="B5" s="413"/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13"/>
      <c r="P5" s="147"/>
    </row>
    <row r="6" spans="1:16" ht="15" x14ac:dyDescent="0.2">
      <c r="A6" s="150"/>
      <c r="B6" s="147"/>
      <c r="C6" s="150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</row>
    <row r="7" spans="1:16" ht="15" x14ac:dyDescent="0.2">
      <c r="A7" s="147"/>
      <c r="B7" s="147"/>
      <c r="C7" s="150"/>
      <c r="D7" s="147"/>
      <c r="E7" s="147"/>
      <c r="F7" s="147"/>
      <c r="G7" s="147"/>
      <c r="H7" s="147"/>
      <c r="I7" s="147"/>
      <c r="J7" s="147"/>
      <c r="K7" s="147"/>
      <c r="M7" s="147"/>
      <c r="N7" s="147"/>
      <c r="O7" s="147"/>
      <c r="P7" s="147"/>
    </row>
    <row r="8" spans="1:16" x14ac:dyDescent="0.2">
      <c r="A8" s="151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47"/>
    </row>
    <row r="9" spans="1:16" x14ac:dyDescent="0.2">
      <c r="A9" s="152" t="e">
        <f>#REF!</f>
        <v>#REF!</v>
      </c>
      <c r="B9" s="153"/>
      <c r="C9" s="151"/>
      <c r="D9" s="154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47"/>
    </row>
    <row r="10" spans="1:16" x14ac:dyDescent="0.2">
      <c r="A10" s="211" t="e">
        <f>#REF!</f>
        <v>#REF!</v>
      </c>
      <c r="B10" s="151"/>
      <c r="C10" s="151"/>
      <c r="D10" s="154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47"/>
    </row>
    <row r="11" spans="1:16" x14ac:dyDescent="0.2">
      <c r="A11" s="155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47"/>
    </row>
    <row r="12" spans="1:16" ht="15.75" x14ac:dyDescent="0.2">
      <c r="A12" s="413" t="s">
        <v>224</v>
      </c>
      <c r="B12" s="413"/>
      <c r="C12" s="413"/>
      <c r="D12" s="413"/>
      <c r="E12" s="413"/>
      <c r="F12" s="413"/>
      <c r="G12" s="413"/>
      <c r="H12" s="413"/>
      <c r="I12" s="413"/>
      <c r="J12" s="413"/>
      <c r="K12" s="413"/>
      <c r="L12" s="413"/>
      <c r="M12" s="413"/>
      <c r="N12" s="413"/>
      <c r="O12" s="413"/>
      <c r="P12" s="147"/>
    </row>
    <row r="13" spans="1:16" ht="13.5" thickBot="1" x14ac:dyDescent="0.25">
      <c r="A13" s="151"/>
      <c r="B13" s="159"/>
      <c r="C13" s="151"/>
      <c r="D13" s="160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47"/>
    </row>
    <row r="14" spans="1:16" ht="13.5" thickBot="1" x14ac:dyDescent="0.25">
      <c r="A14" s="414" t="s">
        <v>220</v>
      </c>
      <c r="B14" s="415"/>
      <c r="C14" s="415"/>
      <c r="D14" s="415"/>
      <c r="E14" s="415"/>
      <c r="F14" s="415"/>
      <c r="G14" s="416"/>
      <c r="H14" s="414" t="s">
        <v>221</v>
      </c>
      <c r="I14" s="415"/>
      <c r="J14" s="415"/>
      <c r="K14" s="415"/>
      <c r="L14" s="415"/>
      <c r="M14" s="415"/>
      <c r="N14" s="416"/>
      <c r="O14" s="265"/>
      <c r="P14" s="147"/>
    </row>
    <row r="15" spans="1:16" x14ac:dyDescent="0.2">
      <c r="A15" s="271"/>
      <c r="B15" s="266"/>
      <c r="C15" s="266"/>
      <c r="D15" s="266"/>
      <c r="E15" s="266"/>
      <c r="F15" s="266"/>
      <c r="G15" s="272"/>
      <c r="H15" s="267"/>
      <c r="I15" s="267"/>
      <c r="J15" s="267"/>
      <c r="K15" s="267"/>
      <c r="L15" s="266"/>
      <c r="M15" s="266"/>
      <c r="N15" s="272"/>
      <c r="O15" s="266"/>
      <c r="P15" s="147"/>
    </row>
    <row r="16" spans="1:16" ht="33.75" customHeight="1" x14ac:dyDescent="0.2">
      <c r="A16" s="430" t="s">
        <v>222</v>
      </c>
      <c r="B16" s="431"/>
      <c r="C16" s="431"/>
      <c r="D16" s="431"/>
      <c r="E16" s="431"/>
      <c r="F16" s="431"/>
      <c r="G16" s="432"/>
      <c r="H16" s="163"/>
      <c r="I16" s="163"/>
      <c r="J16" s="163"/>
      <c r="K16" s="163"/>
      <c r="L16" s="163"/>
      <c r="M16" s="163"/>
      <c r="N16" s="273"/>
      <c r="O16" s="163"/>
      <c r="P16" s="147"/>
    </row>
    <row r="17" spans="1:16" x14ac:dyDescent="0.2">
      <c r="A17" s="274"/>
      <c r="B17" s="153"/>
      <c r="C17" s="260"/>
      <c r="D17" s="153"/>
      <c r="E17" s="153"/>
      <c r="F17" s="153"/>
      <c r="G17" s="279"/>
      <c r="H17" s="153"/>
      <c r="I17" s="153"/>
      <c r="J17" s="153"/>
      <c r="K17" s="153"/>
      <c r="L17" s="151"/>
      <c r="M17" s="261"/>
      <c r="N17" s="275"/>
      <c r="O17" s="151"/>
      <c r="P17" s="147"/>
    </row>
    <row r="18" spans="1:16" x14ac:dyDescent="0.2">
      <c r="A18" s="274"/>
      <c r="B18" s="153"/>
      <c r="C18" s="262"/>
      <c r="D18" s="153"/>
      <c r="E18" s="153"/>
      <c r="F18" s="153"/>
      <c r="G18" s="279"/>
      <c r="H18" s="153"/>
      <c r="I18" s="153"/>
      <c r="J18" s="153"/>
      <c r="K18" s="153"/>
      <c r="L18" s="151"/>
      <c r="M18" s="261"/>
      <c r="N18" s="275"/>
      <c r="O18" s="151"/>
      <c r="P18" s="147"/>
    </row>
    <row r="19" spans="1:16" x14ac:dyDescent="0.2">
      <c r="A19" s="274"/>
      <c r="B19" s="153"/>
      <c r="C19" s="263"/>
      <c r="D19" s="153"/>
      <c r="E19" s="153"/>
      <c r="F19" s="153"/>
      <c r="G19" s="279"/>
      <c r="H19" s="153"/>
      <c r="I19" s="153"/>
      <c r="J19" s="153"/>
      <c r="K19" s="153"/>
      <c r="L19" s="151"/>
      <c r="M19" s="261"/>
      <c r="N19" s="275"/>
      <c r="O19" s="151"/>
      <c r="P19" s="147"/>
    </row>
    <row r="20" spans="1:16" x14ac:dyDescent="0.2">
      <c r="A20" s="276"/>
      <c r="B20" s="268"/>
      <c r="C20" s="268"/>
      <c r="D20" s="268"/>
      <c r="E20" s="268"/>
      <c r="F20" s="269"/>
      <c r="G20" s="279"/>
      <c r="H20" s="264"/>
      <c r="I20" s="264"/>
      <c r="J20" s="264"/>
      <c r="K20" s="264"/>
      <c r="L20" s="151"/>
      <c r="M20" s="151"/>
      <c r="N20" s="275"/>
      <c r="O20" s="151"/>
      <c r="P20" s="147"/>
    </row>
    <row r="21" spans="1:16" x14ac:dyDescent="0.2">
      <c r="A21" s="276"/>
      <c r="B21" s="268"/>
      <c r="C21" s="268"/>
      <c r="D21" s="268"/>
      <c r="E21" s="268"/>
      <c r="F21" s="269"/>
      <c r="G21" s="279"/>
      <c r="H21" s="269"/>
      <c r="I21" s="269"/>
      <c r="J21" s="269"/>
      <c r="K21" s="269"/>
      <c r="L21" s="151"/>
      <c r="M21" s="151"/>
      <c r="N21" s="277"/>
      <c r="O21" s="269"/>
      <c r="P21" s="147"/>
    </row>
    <row r="22" spans="1:16" ht="13.5" thickBot="1" x14ac:dyDescent="0.25">
      <c r="A22" s="254"/>
      <c r="B22" s="255"/>
      <c r="C22" s="255"/>
      <c r="D22" s="255"/>
      <c r="E22" s="255"/>
      <c r="F22" s="256"/>
      <c r="G22" s="280"/>
      <c r="H22" s="256"/>
      <c r="I22" s="256"/>
      <c r="J22" s="256"/>
      <c r="K22" s="256"/>
      <c r="L22" s="197"/>
      <c r="M22" s="278"/>
      <c r="N22" s="257"/>
      <c r="O22" s="159"/>
      <c r="P22" s="147"/>
    </row>
    <row r="23" spans="1:16" x14ac:dyDescent="0.2">
      <c r="A23" s="159"/>
      <c r="B23" s="159"/>
      <c r="C23" s="159"/>
      <c r="D23" s="159"/>
      <c r="E23" s="159"/>
      <c r="F23" s="159"/>
      <c r="G23" s="153"/>
      <c r="H23" s="159"/>
      <c r="I23" s="159"/>
      <c r="J23" s="159"/>
      <c r="K23" s="159"/>
      <c r="L23" s="151"/>
      <c r="M23" s="270"/>
      <c r="N23" s="159"/>
      <c r="O23" s="159"/>
      <c r="P23" s="147"/>
    </row>
    <row r="24" spans="1:16" x14ac:dyDescent="0.2">
      <c r="A24" s="211" t="str">
        <f>Pagina1!A49</f>
        <v>DECAN,</v>
      </c>
      <c r="B24" s="159"/>
      <c r="C24" s="159"/>
      <c r="D24" s="1"/>
      <c r="E24" s="159"/>
      <c r="F24" s="159"/>
      <c r="G24" s="153"/>
      <c r="H24" s="401" t="str">
        <f>Pagina1!I49</f>
        <v>DIRECTOR DEPARTAMENT,</v>
      </c>
      <c r="I24" s="401"/>
      <c r="J24" s="401"/>
      <c r="K24" s="401"/>
      <c r="L24" s="401"/>
      <c r="M24" s="401"/>
      <c r="N24" s="401"/>
      <c r="O24" s="401"/>
      <c r="P24" s="401"/>
    </row>
    <row r="25" spans="1:16" x14ac:dyDescent="0.2">
      <c r="A25" s="151"/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4"/>
      <c r="N25" s="151"/>
      <c r="O25" s="151"/>
      <c r="P25" s="147"/>
    </row>
    <row r="26" spans="1:16" x14ac:dyDescent="0.2">
      <c r="A26" s="215"/>
      <c r="B26" s="155"/>
      <c r="C26" s="151"/>
      <c r="D26" s="147"/>
      <c r="E26" s="151"/>
      <c r="F26" s="151"/>
      <c r="G26" s="252"/>
      <c r="H26" s="252"/>
      <c r="I26" s="252"/>
      <c r="J26" s="252"/>
      <c r="K26" s="252"/>
      <c r="L26" s="252"/>
      <c r="M26" s="252"/>
      <c r="N26" s="252"/>
      <c r="O26" s="252"/>
      <c r="P26" s="252"/>
    </row>
    <row r="27" spans="1:16" x14ac:dyDescent="0.2">
      <c r="A27" s="151"/>
      <c r="B27" s="155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2"/>
      <c r="N27" s="151"/>
      <c r="O27" s="151"/>
      <c r="P27" s="147"/>
    </row>
    <row r="28" spans="1:16" x14ac:dyDescent="0.2">
      <c r="A28" s="151"/>
      <c r="B28" s="155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2"/>
      <c r="N28" s="151"/>
      <c r="O28" s="151"/>
      <c r="P28" s="147"/>
    </row>
    <row r="29" spans="1:16" x14ac:dyDescent="0.2">
      <c r="A29" s="270"/>
      <c r="B29" s="270"/>
      <c r="C29" s="270"/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151"/>
      <c r="P29" s="151"/>
    </row>
    <row r="30" spans="1:16" x14ac:dyDescent="0.2">
      <c r="A30" s="270"/>
      <c r="B30" s="270"/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151"/>
      <c r="P30" s="151"/>
    </row>
    <row r="31" spans="1:16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</row>
  </sheetData>
  <mergeCells count="7">
    <mergeCell ref="A4:E4"/>
    <mergeCell ref="H24:P24"/>
    <mergeCell ref="A14:G14"/>
    <mergeCell ref="H14:N14"/>
    <mergeCell ref="A16:G16"/>
    <mergeCell ref="A5:O5"/>
    <mergeCell ref="A12:O1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&amp;L794.24/Ed. 01_F01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C3" sqref="C3"/>
    </sheetView>
  </sheetViews>
  <sheetFormatPr defaultRowHeight="12.75" x14ac:dyDescent="0.2"/>
  <cols>
    <col min="2" max="2" width="63" bestFit="1" customWidth="1"/>
    <col min="3" max="3" width="36.5703125" bestFit="1" customWidth="1"/>
    <col min="4" max="4" width="65" bestFit="1" customWidth="1"/>
    <col min="5" max="5" width="36.140625" bestFit="1" customWidth="1"/>
    <col min="6" max="6" width="27.5703125" bestFit="1" customWidth="1"/>
    <col min="7" max="7" width="31.42578125" bestFit="1" customWidth="1"/>
    <col min="8" max="8" width="32" bestFit="1" customWidth="1"/>
  </cols>
  <sheetData>
    <row r="1" spans="1:9" x14ac:dyDescent="0.2">
      <c r="A1" s="202" t="s">
        <v>102</v>
      </c>
      <c r="B1" s="202" t="s">
        <v>103</v>
      </c>
      <c r="C1" s="202" t="s">
        <v>104</v>
      </c>
      <c r="D1" s="202" t="s">
        <v>105</v>
      </c>
      <c r="E1" s="202" t="s">
        <v>106</v>
      </c>
      <c r="F1" s="202" t="s">
        <v>107</v>
      </c>
      <c r="G1" s="202" t="s">
        <v>108</v>
      </c>
      <c r="H1" s="202" t="s">
        <v>109</v>
      </c>
      <c r="I1" s="202" t="s">
        <v>110</v>
      </c>
    </row>
    <row r="2" spans="1:9" x14ac:dyDescent="0.2">
      <c r="A2" s="202"/>
      <c r="B2" s="202" t="s">
        <v>17</v>
      </c>
      <c r="C2" s="202" t="s">
        <v>210</v>
      </c>
      <c r="D2" s="202" t="s">
        <v>111</v>
      </c>
      <c r="E2" s="202" t="s">
        <v>112</v>
      </c>
      <c r="F2" s="202" t="s">
        <v>113</v>
      </c>
      <c r="G2" s="202" t="s">
        <v>114</v>
      </c>
      <c r="H2" t="s">
        <v>115</v>
      </c>
      <c r="I2" t="s">
        <v>116</v>
      </c>
    </row>
    <row r="3" spans="1:9" x14ac:dyDescent="0.2">
      <c r="A3" s="202"/>
      <c r="B3" s="202" t="s">
        <v>117</v>
      </c>
      <c r="C3" s="202" t="s">
        <v>118</v>
      </c>
      <c r="D3" s="202" t="s">
        <v>119</v>
      </c>
      <c r="E3" s="202" t="s">
        <v>209</v>
      </c>
      <c r="F3" s="202" t="s">
        <v>120</v>
      </c>
      <c r="G3" s="202" t="s">
        <v>121</v>
      </c>
      <c r="H3" t="s">
        <v>122</v>
      </c>
      <c r="I3" t="s">
        <v>101</v>
      </c>
    </row>
    <row r="4" spans="1:9" x14ac:dyDescent="0.2">
      <c r="A4" s="202"/>
      <c r="B4" s="202" t="s">
        <v>123</v>
      </c>
      <c r="C4" s="202" t="s">
        <v>124</v>
      </c>
      <c r="D4" s="202" t="s">
        <v>125</v>
      </c>
      <c r="E4" s="202" t="s">
        <v>126</v>
      </c>
      <c r="F4" s="202" t="s">
        <v>127</v>
      </c>
      <c r="G4" s="202" t="s">
        <v>128</v>
      </c>
      <c r="H4" t="s">
        <v>129</v>
      </c>
      <c r="I4" s="202" t="s">
        <v>130</v>
      </c>
    </row>
    <row r="5" spans="1:9" x14ac:dyDescent="0.2">
      <c r="A5" s="202"/>
      <c r="B5" s="202" t="s">
        <v>131</v>
      </c>
      <c r="C5" s="202" t="s">
        <v>132</v>
      </c>
      <c r="D5" t="s">
        <v>133</v>
      </c>
      <c r="E5" t="s">
        <v>134</v>
      </c>
      <c r="F5" s="202" t="s">
        <v>135</v>
      </c>
      <c r="H5" t="s">
        <v>136</v>
      </c>
      <c r="I5" t="s">
        <v>129</v>
      </c>
    </row>
    <row r="6" spans="1:9" x14ac:dyDescent="0.2">
      <c r="A6" s="202"/>
      <c r="B6" s="202" t="s">
        <v>137</v>
      </c>
      <c r="C6" s="202" t="s">
        <v>138</v>
      </c>
      <c r="D6" t="s">
        <v>139</v>
      </c>
      <c r="E6" s="202" t="s">
        <v>140</v>
      </c>
      <c r="H6" t="s">
        <v>141</v>
      </c>
      <c r="I6" s="202" t="s">
        <v>142</v>
      </c>
    </row>
    <row r="7" spans="1:9" x14ac:dyDescent="0.2">
      <c r="A7" s="202"/>
      <c r="B7" s="202" t="s">
        <v>143</v>
      </c>
      <c r="C7" s="202" t="s">
        <v>144</v>
      </c>
      <c r="D7" s="202" t="s">
        <v>145</v>
      </c>
      <c r="E7" s="202" t="s">
        <v>146</v>
      </c>
      <c r="H7" t="s">
        <v>147</v>
      </c>
      <c r="I7" t="s">
        <v>148</v>
      </c>
    </row>
    <row r="8" spans="1:9" x14ac:dyDescent="0.2">
      <c r="D8" t="s">
        <v>149</v>
      </c>
      <c r="E8" s="202" t="s">
        <v>150</v>
      </c>
      <c r="H8" t="s">
        <v>151</v>
      </c>
      <c r="I8" t="s">
        <v>152</v>
      </c>
    </row>
    <row r="9" spans="1:9" x14ac:dyDescent="0.2">
      <c r="D9" t="s">
        <v>153</v>
      </c>
      <c r="E9" s="202" t="s">
        <v>154</v>
      </c>
      <c r="H9" t="s">
        <v>155</v>
      </c>
      <c r="I9" t="s">
        <v>156</v>
      </c>
    </row>
    <row r="10" spans="1:9" x14ac:dyDescent="0.2">
      <c r="D10" t="s">
        <v>157</v>
      </c>
      <c r="E10" s="202" t="s">
        <v>158</v>
      </c>
      <c r="H10" t="s">
        <v>159</v>
      </c>
      <c r="I10" t="s">
        <v>160</v>
      </c>
    </row>
    <row r="11" spans="1:9" x14ac:dyDescent="0.2">
      <c r="D11" t="s">
        <v>161</v>
      </c>
      <c r="E11" t="s">
        <v>162</v>
      </c>
      <c r="H11" t="s">
        <v>163</v>
      </c>
      <c r="I11" t="s">
        <v>164</v>
      </c>
    </row>
    <row r="12" spans="1:9" x14ac:dyDescent="0.2">
      <c r="D12" t="s">
        <v>165</v>
      </c>
      <c r="E12" t="s">
        <v>166</v>
      </c>
      <c r="H12" t="s">
        <v>167</v>
      </c>
      <c r="I12" t="s">
        <v>168</v>
      </c>
    </row>
    <row r="13" spans="1:9" x14ac:dyDescent="0.2">
      <c r="D13" t="s">
        <v>169</v>
      </c>
      <c r="E13" t="s">
        <v>170</v>
      </c>
      <c r="H13" t="s">
        <v>171</v>
      </c>
      <c r="I13" t="s">
        <v>172</v>
      </c>
    </row>
    <row r="14" spans="1:9" x14ac:dyDescent="0.2">
      <c r="D14" t="s">
        <v>173</v>
      </c>
      <c r="E14" t="s">
        <v>174</v>
      </c>
      <c r="H14" t="s">
        <v>175</v>
      </c>
      <c r="I14" t="s">
        <v>176</v>
      </c>
    </row>
    <row r="15" spans="1:9" x14ac:dyDescent="0.2">
      <c r="D15" s="202" t="s">
        <v>177</v>
      </c>
      <c r="E15" s="202" t="s">
        <v>144</v>
      </c>
      <c r="H15" t="s">
        <v>178</v>
      </c>
      <c r="I15" t="s">
        <v>179</v>
      </c>
    </row>
    <row r="16" spans="1:9" x14ac:dyDescent="0.2">
      <c r="H16" t="s">
        <v>180</v>
      </c>
      <c r="I16" s="202" t="s">
        <v>181</v>
      </c>
    </row>
    <row r="17" spans="4:9" x14ac:dyDescent="0.2">
      <c r="H17" t="s">
        <v>182</v>
      </c>
      <c r="I17" s="202" t="s">
        <v>183</v>
      </c>
    </row>
    <row r="18" spans="4:9" ht="13.5" thickBot="1" x14ac:dyDescent="0.25">
      <c r="H18" t="s">
        <v>184</v>
      </c>
      <c r="I18" s="202" t="s">
        <v>185</v>
      </c>
    </row>
    <row r="19" spans="4:9" ht="13.5" thickBot="1" x14ac:dyDescent="0.25">
      <c r="D19" s="206"/>
      <c r="H19" t="s">
        <v>186</v>
      </c>
      <c r="I19" s="202" t="s">
        <v>187</v>
      </c>
    </row>
    <row r="20" spans="4:9" x14ac:dyDescent="0.2">
      <c r="H20" t="s">
        <v>188</v>
      </c>
      <c r="I20" s="202" t="s">
        <v>189</v>
      </c>
    </row>
    <row r="21" spans="4:9" x14ac:dyDescent="0.2">
      <c r="H21" t="s">
        <v>188</v>
      </c>
      <c r="I21" t="s">
        <v>190</v>
      </c>
    </row>
    <row r="22" spans="4:9" x14ac:dyDescent="0.2">
      <c r="H22" t="s">
        <v>191</v>
      </c>
      <c r="I22" t="s">
        <v>175</v>
      </c>
    </row>
    <row r="23" spans="4:9" x14ac:dyDescent="0.2">
      <c r="H23" t="s">
        <v>191</v>
      </c>
      <c r="I23" t="s">
        <v>178</v>
      </c>
    </row>
    <row r="24" spans="4:9" x14ac:dyDescent="0.2">
      <c r="H24" t="s">
        <v>192</v>
      </c>
      <c r="I24" t="s">
        <v>178</v>
      </c>
    </row>
    <row r="25" spans="4:9" x14ac:dyDescent="0.2">
      <c r="H25" t="s">
        <v>193</v>
      </c>
      <c r="I25" t="s">
        <v>180</v>
      </c>
    </row>
    <row r="26" spans="4:9" x14ac:dyDescent="0.2">
      <c r="H26" t="s">
        <v>194</v>
      </c>
      <c r="I26" t="s">
        <v>195</v>
      </c>
    </row>
    <row r="27" spans="4:9" x14ac:dyDescent="0.2">
      <c r="I27" t="s">
        <v>196</v>
      </c>
    </row>
    <row r="28" spans="4:9" x14ac:dyDescent="0.2">
      <c r="I28" s="202" t="s">
        <v>186</v>
      </c>
    </row>
    <row r="29" spans="4:9" x14ac:dyDescent="0.2">
      <c r="I29" s="202" t="s">
        <v>197</v>
      </c>
    </row>
    <row r="30" spans="4:9" x14ac:dyDescent="0.2">
      <c r="I30" t="s">
        <v>197</v>
      </c>
    </row>
    <row r="31" spans="4:9" x14ac:dyDescent="0.2">
      <c r="I31" t="s">
        <v>191</v>
      </c>
    </row>
    <row r="32" spans="4:9" x14ac:dyDescent="0.2">
      <c r="I32" t="s">
        <v>191</v>
      </c>
    </row>
    <row r="33" spans="9:9" x14ac:dyDescent="0.2">
      <c r="I33" t="s">
        <v>198</v>
      </c>
    </row>
    <row r="34" spans="9:9" x14ac:dyDescent="0.2">
      <c r="I34" t="s">
        <v>198</v>
      </c>
    </row>
    <row r="35" spans="9:9" x14ac:dyDescent="0.2">
      <c r="I35" s="202" t="s">
        <v>199</v>
      </c>
    </row>
    <row r="36" spans="9:9" x14ac:dyDescent="0.2">
      <c r="I36" t="s">
        <v>200</v>
      </c>
    </row>
    <row r="37" spans="9:9" x14ac:dyDescent="0.2">
      <c r="I37" t="s">
        <v>200</v>
      </c>
    </row>
    <row r="38" spans="9:9" x14ac:dyDescent="0.2">
      <c r="I38" s="202" t="s">
        <v>201</v>
      </c>
    </row>
    <row r="39" spans="9:9" x14ac:dyDescent="0.2">
      <c r="I39" t="s">
        <v>202</v>
      </c>
    </row>
  </sheetData>
  <dataConsolidate function="varp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Pagina1</vt:lpstr>
      <vt:lpstr>Statistica</vt:lpstr>
      <vt:lpstr>AN I</vt:lpstr>
      <vt:lpstr>AN II</vt:lpstr>
      <vt:lpstr>AN III</vt:lpstr>
      <vt:lpstr>AN IV</vt:lpstr>
      <vt:lpstr>Licenta</vt:lpstr>
      <vt:lpstr>Competențe</vt:lpstr>
      <vt:lpstr>Nomenclatoare</vt:lpstr>
      <vt:lpstr>ciclul_de_studii</vt:lpstr>
      <vt:lpstr>Coordonator</vt:lpstr>
      <vt:lpstr>Decan</vt:lpstr>
      <vt:lpstr>Departament</vt:lpstr>
      <vt:lpstr>Director</vt:lpstr>
      <vt:lpstr>Domeniul</vt:lpstr>
      <vt:lpstr>Facultatea</vt:lpstr>
      <vt:lpstr>FACULTATEA_DE_INGINERIE</vt:lpstr>
      <vt:lpstr>Forma</vt:lpstr>
      <vt:lpstr>'AN I'!Print_Area</vt:lpstr>
      <vt:lpstr>'AN II'!Print_Area</vt:lpstr>
      <vt:lpstr>'AN III'!Print_Area</vt:lpstr>
      <vt:lpstr>'AN IV'!Print_Area</vt:lpstr>
      <vt:lpstr>Licenta!Print_Area</vt:lpstr>
      <vt:lpstr>Pagina1!Print_Area</vt:lpstr>
      <vt:lpstr>Statistica!Print_Area</vt:lpstr>
      <vt:lpstr>Programul_de_studii</vt:lpstr>
    </vt:vector>
  </TitlesOfParts>
  <Company>UB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Radu_C</cp:lastModifiedBy>
  <cp:lastPrinted>2024-10-09T07:16:35Z</cp:lastPrinted>
  <dcterms:created xsi:type="dcterms:W3CDTF">2006-02-02T15:07:42Z</dcterms:created>
  <dcterms:modified xsi:type="dcterms:W3CDTF">2024-10-09T12:28:41Z</dcterms:modified>
</cp:coreProperties>
</file>